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576" windowHeight="8196"/>
  </bookViews>
  <sheets>
    <sheet name="Лист1" sheetId="1" r:id="rId1"/>
  </sheets>
  <definedNames>
    <definedName name="_xlnm.Print_Titles" localSheetId="0">Лист1!$9:$11</definedName>
    <definedName name="_xlnm.Print_Titles">Лист1!$9:$11</definedName>
    <definedName name="_xlnm.Print_Area" localSheetId="0">Лист1!$A$1:$K$59</definedName>
    <definedName name="_xlnm.Print_Area">Лист1!$A$1:$K$61</definedName>
  </definedNames>
  <calcPr calcId="124519" iterateDelta="1E-4"/>
</workbook>
</file>

<file path=xl/calcChain.xml><?xml version="1.0" encoding="utf-8"?>
<calcChain xmlns="http://schemas.openxmlformats.org/spreadsheetml/2006/main">
  <c r="G12" i="1"/>
  <c r="H12"/>
  <c r="I12"/>
  <c r="J12"/>
  <c r="K13"/>
  <c r="K14"/>
  <c r="K15"/>
  <c r="K16"/>
  <c r="K17"/>
  <c r="K12" s="1"/>
  <c r="K18"/>
  <c r="G19"/>
  <c r="H19"/>
  <c r="I19"/>
  <c r="J19"/>
  <c r="K20"/>
  <c r="K21"/>
  <c r="K22"/>
  <c r="G23"/>
  <c r="K24"/>
  <c r="K25"/>
  <c r="K26"/>
  <c r="K27"/>
  <c r="K28"/>
  <c r="K29"/>
  <c r="K38"/>
  <c r="K41"/>
  <c r="H30"/>
  <c r="H23" s="1"/>
  <c r="I30"/>
  <c r="I23" s="1"/>
  <c r="J30"/>
  <c r="J23" s="1"/>
  <c r="K31"/>
  <c r="K19" l="1"/>
  <c r="K30"/>
  <c r="K53"/>
  <c r="K52" s="1"/>
  <c r="J52"/>
  <c r="I52"/>
  <c r="H52"/>
  <c r="G52"/>
  <c r="K51"/>
  <c r="K50"/>
  <c r="J49"/>
  <c r="I49"/>
  <c r="H49"/>
  <c r="G49"/>
  <c r="K48"/>
  <c r="K47"/>
  <c r="K46"/>
  <c r="K45"/>
  <c r="K44"/>
  <c r="J43"/>
  <c r="I43"/>
  <c r="I55" s="1"/>
  <c r="H43"/>
  <c r="G43"/>
  <c r="G55" s="1"/>
  <c r="G72" s="1"/>
  <c r="K42"/>
  <c r="K40"/>
  <c r="K39"/>
  <c r="K37"/>
  <c r="K36"/>
  <c r="K35"/>
  <c r="K34"/>
  <c r="K33"/>
  <c r="K32"/>
  <c r="K23" l="1"/>
  <c r="K49"/>
  <c r="J55"/>
  <c r="H55"/>
  <c r="K43"/>
  <c r="K55" l="1"/>
  <c r="K72" s="1"/>
</calcChain>
</file>

<file path=xl/sharedStrings.xml><?xml version="1.0" encoding="utf-8"?>
<sst xmlns="http://schemas.openxmlformats.org/spreadsheetml/2006/main" count="160" uniqueCount="102">
  <si>
    <t>до  рішення  Іллічівської  міської  ради</t>
  </si>
  <si>
    <t>К  О  Ш  Т  О  Р  И  С</t>
  </si>
  <si>
    <t>на  території  міста  Іллічівська  на  2015 — 2018  роки</t>
  </si>
  <si>
    <t>№
з/п</t>
  </si>
  <si>
    <t>Зміст  заходу</t>
  </si>
  <si>
    <t>Види  видатків  на
забезпечення  заходу</t>
  </si>
  <si>
    <t>Джерела
фінан-
сування</t>
  </si>
  <si>
    <t>Головний розпорядник коштів; виконавець програми</t>
  </si>
  <si>
    <t>КЕКВ</t>
  </si>
  <si>
    <t>Рекомендована  сума  витрат
по  рокам,  тис.грн.</t>
  </si>
  <si>
    <t>Всього
тис.грн.</t>
  </si>
  <si>
    <t>І.  Попередження  розповсюдження  наркоманії  та  алкоголізму  в  місті</t>
  </si>
  <si>
    <t>1.1</t>
  </si>
  <si>
    <t>Проведення  спільних  (міліція  та  громадські  формування) перевірок  розважальних  закладів  та  місць  проведення  дозвілля  (кафе,  дискотеки,  нічні  клуби тощо)  з  метою  припинення  фактів  торгівлі  або  вживання  наркотичних  засобів чи  психотропних  речовин,  а  також  профілактичні  рейди  "Вулиця",  "Море", "Канікули"  з  метою  запобігання  виникненню  негативних  явищ  у  молодіжному  середовищі</t>
  </si>
  <si>
    <t>Придбання канцтоварів,  паливно-мастильних матеріалів та автозапчастин</t>
  </si>
  <si>
    <t>Міський бюджет, залучені кошти</t>
  </si>
  <si>
    <t>Фінансове управління міської ради;  ІМВ ГУМВС України в Одеській області</t>
  </si>
  <si>
    <t>2210</t>
  </si>
  <si>
    <t>1.2</t>
  </si>
  <si>
    <t>Проведення  для  дітей,  молоді  та  їх батьків  профілактичних  і  просвітницьких  заходів  щодо  протидії  наркоманії,  пропаганди  здорового  способу  життя,  формування  навичок  протистояння  шкідливому  впливу  вживання  наркотичних  засобів  або  психотропних  речовин  не  за  медичним  призначенням</t>
  </si>
  <si>
    <t>Проведення  прямого ефіру, оплата послуг,   придбання  та
виготовлення  бланків,
журналів,  схем,
плакатів</t>
  </si>
  <si>
    <t>1.3</t>
  </si>
  <si>
    <t>Розроблення  та  видання  інформаційно-просвітницьких  матеріалів (буклетів,  плакатів,  пам'яток,  посібників)  щодо  формування  у дітей  і  молоді  негативного  ставлення  до  вживання  наркотичних  засобів  та  психотропних  речовин,  а  також  розроблення  зовнішньої  реклами  та  її  розміщення  в  громадських  місцях,  засобах  масової  інформації  та  на  транспорті</t>
  </si>
  <si>
    <t>Придбання  та
виготовлення  бланків,
журналів,  схем,
плакатів</t>
  </si>
  <si>
    <t>1.4</t>
  </si>
  <si>
    <t>Сприяння  висвітленню  в  засобах  масової  інформації  питань щодо  протидії  поширенню  наркоманії,  боротьби  з незаконним  обігом  наркотичних  засобів,  психотропних  речовин  та  прекурсорів</t>
  </si>
  <si>
    <t>Проведення  прямого
ефіру, оплата послуг</t>
  </si>
  <si>
    <t>1.5</t>
  </si>
  <si>
    <t>Придбання спецзасобів та оплата  послуг</t>
  </si>
  <si>
    <t>2210 2240</t>
  </si>
  <si>
    <t>1.6</t>
  </si>
  <si>
    <t>Організація  роботи  кімнати  довіри  для  осіб,  які  бажають  позбутися  наркотичної  та  алкогольної  залежності</t>
  </si>
  <si>
    <t>Придбання обладнання
та  канцтоварів</t>
  </si>
  <si>
    <t>ІІ.  Операція  "Розшук"</t>
  </si>
  <si>
    <t>2.1</t>
  </si>
  <si>
    <t>Придбання  паливно-мастильних  матеріалів  та  автозапчастин</t>
  </si>
  <si>
    <t>2.2</t>
  </si>
  <si>
    <t>Проведення  семінарів  в  учбових  закладах  щодо  поведінки  в  умовах  непередбаченого  спілкування  з  вищевказаними  особами</t>
  </si>
  <si>
    <t>Придбання обладнання  та  канцтоварів</t>
  </si>
  <si>
    <t>2.3</t>
  </si>
  <si>
    <t>Запровадження  роботи  кімнати  довіри</t>
  </si>
  <si>
    <t>Придбання  меблів,
оргтехніки</t>
  </si>
  <si>
    <t>ІІІ.  "Безпечне  місто"</t>
  </si>
  <si>
    <t>3.1</t>
  </si>
  <si>
    <t>Придбання  спецлітератури  та  канцтоварів</t>
  </si>
  <si>
    <t>3.2</t>
  </si>
  <si>
    <t>Обслуговування оргтехніки, техобслуговування відеокамер системи відеонагляду, оптоволокна. Оплата послуг операторів. Оплата електроенергії, використаної системою відеоспостереження. Оплата за  оренду  приміщення для обладнання системи відеонагляду та відшкодування експлуатаційних витрат</t>
  </si>
  <si>
    <t>2240</t>
  </si>
  <si>
    <t>2273</t>
  </si>
  <si>
    <t>3.3</t>
  </si>
  <si>
    <t>2610</t>
  </si>
  <si>
    <t>2271</t>
  </si>
  <si>
    <t>2272</t>
  </si>
  <si>
    <t>3.4</t>
  </si>
  <si>
    <t>3.5</t>
  </si>
  <si>
    <t>Придбання  паливно-мастильних матеріалів  та автозапчастин</t>
  </si>
  <si>
    <t>ІV.  "Курорт"</t>
  </si>
  <si>
    <t>4.1</t>
  </si>
  <si>
    <t>Висвітлення  в  ЗМІ  питань  громадського  порядку  під  час  масового  відпочинку  туристів  та  запровадження  "Гарячої  лінії"  з  цього  питання</t>
  </si>
  <si>
    <t>Оплата послуг по техобслуговуванню оргтехніки та картриджів</t>
  </si>
  <si>
    <t>4.2</t>
  </si>
  <si>
    <t>Придбання  паливно-мастильних матеріалів  та  автозапчастин</t>
  </si>
  <si>
    <t>4.3</t>
  </si>
  <si>
    <t>Оплата послуг по техобслуговуванню оргтехніки та картриджів.  Придбання паливно-мастильних матеріалів та автозапчастин</t>
  </si>
  <si>
    <t>4.4</t>
  </si>
  <si>
    <t>V.  "Протидія  торгівлі  людьми"</t>
  </si>
  <si>
    <t>5.1</t>
  </si>
  <si>
    <t>Висвітлення  в  ЗМІ  матеріалів  про  незаконне  переміщення  людей  та  вантажів,  а  також робота  міліції  в  цьому  напрямку</t>
  </si>
  <si>
    <t>Придбання канцтоварів  та виготовлення бланків, журналів, схем, плакатів. Придбання паливно-мастильних матеріалів та автозапчастин</t>
  </si>
  <si>
    <t>5.2</t>
  </si>
  <si>
    <t>Проведення  в  навчально-виховних  закладах  освіти  профілактичних  бесід  з  молоддю  з метою  запобігання  випадків  втягування  дітей  до  сексуального  рабства</t>
  </si>
  <si>
    <t>Придбання канцтоварів  та виготовлення бланків, журналів, схем, плакатів</t>
  </si>
  <si>
    <t>VI.  "Святкові  дні"</t>
  </si>
  <si>
    <t>6.1</t>
  </si>
  <si>
    <t>Придбання  паливно-мастильних  
матеріалів</t>
  </si>
  <si>
    <t>Секретар  ради</t>
  </si>
  <si>
    <t>О.Р.Боровська</t>
  </si>
  <si>
    <t>Додаток  № 2</t>
  </si>
  <si>
    <t>фінансування  заходів,  визначених  Міською програмою  протидії  злочинності  та  посилення  громадської  безпеки</t>
  </si>
  <si>
    <t>3210</t>
  </si>
  <si>
    <t>Організація  та  проведення  спільних  рейдів  з громадськістю  та  іншими  організаціями  (СЕС, екологія)  щодо  попередження  та  розкриття  злочинів  на  вулицях  та  інших  громадських місцях,  розважальних  закладах,  виявлення "гастролерів",  бомжів,  жебраків,  повій.</t>
  </si>
  <si>
    <t>Виконавчий комітет, КП "Муніципальна охорона"</t>
  </si>
  <si>
    <t>Резерв</t>
  </si>
  <si>
    <t>Фінансове управління міської ради</t>
  </si>
  <si>
    <t>2620</t>
  </si>
  <si>
    <t>Придбання  паливно-мастильних матеріалів  та автозапчастин. Капітальний ремонт фасаду адміністративної будівлі</t>
  </si>
  <si>
    <t>3132</t>
  </si>
  <si>
    <t>Організація  спільної роботи з  громадськістю   по  виявленню  антисоціальних  елементів  під  час  проведення  спільних  рейдів  та  перевірка  їх  на  причетність  до  правопорушень  і  злочинів</t>
  </si>
  <si>
    <t>Організація  рейдів  з  громадськістю  щодо  виявлення  фактів  незаконного  обігу  наркотиків  та  реалізації  алкогольних  напоїв  і  тютюнових  виробів  неповнолітнім,  висвітлення  результатів  в  засобах  масової  інформації  (ЗМІ)  та  на  сторінках  в  мережі  Інтернет</t>
  </si>
  <si>
    <t>Координація  та  організація  взаємодії  громадськості  з ОВС  та  органами  місцевого  самоврядування  з  метою  належного  правопорядку  в  місті.  Проведення  спільного  патрулювання по  охороні  громадського  порядку  в  місті  громадськістю   (добровільно-народної  дружини),   патрульно-постової  служби  міліції,  сектором дільничних  інспекторів  міліції  та  дорожньо-патрульної  служби міліції</t>
  </si>
  <si>
    <t>Організація  спільної  роботи  з  органами  виконавчої  влади  та  громадськістю   по  виявленню  та документуванню  протиправної діяльності  осіб,  причетних  до  виготовлення,  збуту  і  розповсюдження  порнографічних  предметів  та  творів,  що  пропагують  культ  насильства  і  жорстокості  на  ринках  та  інших  торгівельних  об'єктах</t>
  </si>
  <si>
    <t>Проведення  спільних  рейдів  з  громадськістю,  іншими  зацікавленими  службами  (СЕС,  відділ  торгівлі,  побуту  та  захисту  прав  споживачів)  під  час  курортного  сезону, організація  охорони  громадського  порядку  під  час  масового  відпочинку  людей,  в  дитячих оздоровчих  закладах,  профілактики  правопорушень  в  сфері  торгівлі  у  невстановлених  місцях</t>
  </si>
  <si>
    <t>Організація  та  консолідація  роботи  громадськості   спільно  з  зацікавленими  службами   та  населенням  щодо  профілактики  дитячої  безпритульності,  бездоглядності,  збереження  індивідуального  майна  громадян  на  міському  пляжі  та  інших  місцях  відпочинку,  виявлення  шахраїв,  зброї,  вибухівки  та  скупчення  автотранспорту   під  час  курортного  сезону</t>
  </si>
  <si>
    <t>Організація  додаткового  патрулювання  та  чергування  громадськості   в  місцях проведення  заходів  міського  значення  та  їх  координація</t>
  </si>
  <si>
    <t>Організація  і  проведення  спільно  з  громадськістю  профілактичних  заходів  щодо  попередження  насильства  в  сім'ї,  виховання  (проведення  лекцій,  семінарів  в  школах  та  інших  учбових  закладах)  неповнолітніх  та  молоді</t>
  </si>
  <si>
    <t xml:space="preserve">Охорона  громадського  порядку  шляхом  застосування  системи відеоспостереження  "Безпечне  місто"  та  координація   її діяльності </t>
  </si>
  <si>
    <t>Організація  роботи  громадськості  щодо  проведення  з  населенням  з  використанням  ЗМІ  заходів  по  виявленню  нелегальних  мігрантів,  порушників  паспортно-візового          напрямку,  в  місцях  масового  відпочинку  громадян,  туристичних  базах,  розважальних  закладах</t>
  </si>
  <si>
    <t>3110</t>
  </si>
  <si>
    <t>Фінансове управління міської ради, УДАІ ГУМВС України в Одеській області</t>
  </si>
  <si>
    <t>ВСЬОГО ПО ПРОГРАМІ</t>
  </si>
  <si>
    <t>Фінансова підтримка комунального підприємства "Муніципальна охорона".                                                  Придбання обладнання, канцтоварів, форменного одягу, автозапчастин та паливно-мастильних матеріалів. Оплата послуг стороніх фахівців, оплата за оренду службового атомобіля та  ремонт службових автомобілей. Придбання оргтехніки. Відшкодування комунальних витрат по утриманню опорних пунктів</t>
  </si>
  <si>
    <t>від   21.08.2015 р.   № 660-VI</t>
  </si>
</sst>
</file>

<file path=xl/styles.xml><?xml version="1.0" encoding="utf-8"?>
<styleSheet xmlns="http://schemas.openxmlformats.org/spreadsheetml/2006/main">
  <numFmts count="6">
    <numFmt numFmtId="43" formatCode="_-* #,##0.00_р_._-;\-* #,##0.00_р_._-;_-* &quot;-&quot;??_р_._-;_-@_-"/>
    <numFmt numFmtId="164" formatCode="#,##0.0"/>
    <numFmt numFmtId="165" formatCode="0.0"/>
    <numFmt numFmtId="166" formatCode="_-* #,##0.0_р_._-;\-* #,##0.0_р_._-;_-* &quot;-&quot;??_р_._-;_-@_-"/>
    <numFmt numFmtId="167" formatCode="#,##0.000"/>
    <numFmt numFmtId="168" formatCode="#,##0.000_ ;\-#,##0.000\ "/>
  </numFmts>
  <fonts count="8">
    <font>
      <sz val="10"/>
      <name val="Arial Cyr"/>
      <family val="2"/>
      <charset val="204"/>
    </font>
    <font>
      <sz val="12"/>
      <name val="Times New Roman"/>
      <family val="1"/>
      <charset val="204"/>
    </font>
    <font>
      <b/>
      <sz val="12"/>
      <name val="Times New Roman"/>
      <family val="1"/>
      <charset val="204"/>
    </font>
    <font>
      <sz val="11"/>
      <name val="Times New Roman"/>
      <family val="1"/>
      <charset val="204"/>
    </font>
    <font>
      <sz val="10"/>
      <name val="Arial Cyr"/>
      <family val="2"/>
      <charset val="204"/>
    </font>
    <font>
      <sz val="14"/>
      <name val="Times New Roman"/>
      <family val="1"/>
      <charset val="204"/>
    </font>
    <font>
      <sz val="14"/>
      <name val="Arial Cyr"/>
      <family val="2"/>
      <charset val="204"/>
    </font>
    <font>
      <b/>
      <sz val="11"/>
      <name val="Times New Roman"/>
      <family val="1"/>
      <charset val="204"/>
    </font>
  </fonts>
  <fills count="8">
    <fill>
      <patternFill patternType="none"/>
    </fill>
    <fill>
      <patternFill patternType="gray125"/>
    </fill>
    <fill>
      <patternFill patternType="solid">
        <fgColor rgb="FFFFFFFF"/>
        <bgColor rgb="FFFFFFCC"/>
      </patternFill>
    </fill>
    <fill>
      <patternFill patternType="solid">
        <fgColor rgb="FF92D050"/>
        <bgColor rgb="FFC0C0C0"/>
      </patternFill>
    </fill>
    <fill>
      <patternFill patternType="solid">
        <fgColor theme="0"/>
        <bgColor rgb="FFFFFFCC"/>
      </patternFill>
    </fill>
    <fill>
      <patternFill patternType="solid">
        <fgColor theme="0"/>
        <bgColor indexed="64"/>
      </patternFill>
    </fill>
    <fill>
      <patternFill patternType="solid">
        <fgColor theme="0"/>
        <bgColor rgb="FFC0C0C0"/>
      </patternFill>
    </fill>
    <fill>
      <patternFill patternType="solid">
        <fgColor rgb="FFFFFF00"/>
        <bgColor rgb="FFFFFFCC"/>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style="medium">
        <color auto="1"/>
      </bottom>
      <diagonal/>
    </border>
    <border>
      <left style="medium">
        <color auto="1"/>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s>
  <cellStyleXfs count="2">
    <xf numFmtId="0" fontId="0" fillId="0" borderId="0"/>
    <xf numFmtId="43" fontId="4" fillId="0" borderId="0" applyFont="0" applyFill="0" applyBorder="0" applyAlignment="0" applyProtection="0"/>
  </cellStyleXfs>
  <cellXfs count="178">
    <xf numFmtId="0" fontId="0" fillId="0" borderId="0" xfId="0"/>
    <xf numFmtId="0" fontId="1" fillId="0" borderId="0" xfId="0" applyFont="1"/>
    <xf numFmtId="0" fontId="1" fillId="2" borderId="0" xfId="0" applyFont="1" applyFill="1"/>
    <xf numFmtId="0" fontId="1" fillId="3" borderId="0" xfId="0" applyFont="1" applyFill="1"/>
    <xf numFmtId="164" fontId="1" fillId="0" borderId="0" xfId="0" applyNumberFormat="1" applyFont="1"/>
    <xf numFmtId="164" fontId="1" fillId="2" borderId="0" xfId="0" applyNumberFormat="1" applyFont="1" applyFill="1"/>
    <xf numFmtId="0" fontId="1" fillId="2" borderId="0" xfId="0" applyFont="1" applyFill="1" applyAlignment="1">
      <alignment wrapText="1"/>
    </xf>
    <xf numFmtId="0" fontId="2" fillId="2" borderId="0" xfId="0" applyFont="1" applyFill="1"/>
    <xf numFmtId="0" fontId="1" fillId="0" borderId="0" xfId="0" applyFont="1" applyAlignment="1">
      <alignment horizontal="center" vertical="center"/>
    </xf>
    <xf numFmtId="0" fontId="1" fillId="2" borderId="5" xfId="0" applyFont="1" applyFill="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xf>
    <xf numFmtId="0" fontId="1" fillId="0" borderId="7" xfId="0" applyFont="1" applyBorder="1" applyAlignment="1">
      <alignment horizontal="center"/>
    </xf>
    <xf numFmtId="0" fontId="1" fillId="2" borderId="7" xfId="0" applyFont="1" applyFill="1" applyBorder="1" applyAlignment="1">
      <alignment horizontal="center"/>
    </xf>
    <xf numFmtId="0" fontId="2" fillId="2" borderId="10" xfId="0" applyFont="1" applyFill="1" applyBorder="1" applyAlignment="1"/>
    <xf numFmtId="164" fontId="2" fillId="2" borderId="10" xfId="0" applyNumberFormat="1" applyFont="1" applyFill="1" applyBorder="1" applyAlignment="1">
      <alignment horizontal="center"/>
    </xf>
    <xf numFmtId="164" fontId="2" fillId="0" borderId="10" xfId="0" applyNumberFormat="1" applyFont="1" applyBorder="1" applyAlignment="1">
      <alignment horizontal="center"/>
    </xf>
    <xf numFmtId="164" fontId="2" fillId="0" borderId="11" xfId="0" applyNumberFormat="1" applyFont="1" applyBorder="1" applyAlignment="1">
      <alignment horizontal="center"/>
    </xf>
    <xf numFmtId="49" fontId="3" fillId="2" borderId="9" xfId="0" applyNumberFormat="1" applyFont="1" applyFill="1" applyBorder="1" applyAlignment="1">
      <alignment horizontal="center" vertical="center" wrapText="1"/>
    </xf>
    <xf numFmtId="0" fontId="3" fillId="2" borderId="10" xfId="0" applyFont="1" applyFill="1" applyBorder="1" applyAlignment="1">
      <alignment horizontal="justify" vertical="center" wrapText="1"/>
    </xf>
    <xf numFmtId="0" fontId="3" fillId="2" borderId="10" xfId="0" applyFont="1" applyFill="1" applyBorder="1" applyAlignment="1">
      <alignment horizontal="center" vertical="center" wrapText="1"/>
    </xf>
    <xf numFmtId="49" fontId="3" fillId="2" borderId="10" xfId="0" applyNumberFormat="1" applyFont="1" applyFill="1" applyBorder="1" applyAlignment="1">
      <alignment horizontal="center" vertical="center"/>
    </xf>
    <xf numFmtId="164" fontId="3" fillId="0" borderId="11" xfId="0" applyNumberFormat="1" applyFont="1" applyBorder="1" applyAlignment="1">
      <alignment horizontal="center" vertical="center"/>
    </xf>
    <xf numFmtId="0" fontId="3" fillId="0" borderId="0" xfId="0" applyFont="1"/>
    <xf numFmtId="49" fontId="3" fillId="2" borderId="12" xfId="0" applyNumberFormat="1" applyFont="1" applyFill="1" applyBorder="1" applyAlignment="1">
      <alignment horizontal="center" vertical="center" wrapText="1"/>
    </xf>
    <xf numFmtId="0" fontId="3" fillId="2" borderId="5" xfId="0" applyFont="1" applyFill="1" applyBorder="1" applyAlignment="1">
      <alignment horizontal="justify" vertical="center" wrapText="1"/>
    </xf>
    <xf numFmtId="0" fontId="3" fillId="2" borderId="5" xfId="0" applyFont="1" applyFill="1" applyBorder="1" applyAlignment="1">
      <alignment horizontal="center" vertical="center" wrapText="1"/>
    </xf>
    <xf numFmtId="49" fontId="3" fillId="2" borderId="5" xfId="0" applyNumberFormat="1" applyFont="1" applyFill="1" applyBorder="1" applyAlignment="1">
      <alignment horizontal="center" vertical="center"/>
    </xf>
    <xf numFmtId="49" fontId="3" fillId="2" borderId="13"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0" fontId="3" fillId="2" borderId="3" xfId="0" applyFont="1" applyFill="1" applyBorder="1" applyAlignment="1">
      <alignment horizontal="center" vertical="center" wrapText="1"/>
    </xf>
    <xf numFmtId="49" fontId="3" fillId="2" borderId="3"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49" fontId="3" fillId="2" borderId="10" xfId="0" applyNumberFormat="1" applyFont="1" applyFill="1" applyBorder="1" applyAlignment="1">
      <alignment horizontal="center" vertical="center" wrapText="1"/>
    </xf>
    <xf numFmtId="0" fontId="1" fillId="2" borderId="10" xfId="0" applyFont="1" applyFill="1" applyBorder="1" applyAlignment="1">
      <alignment horizontal="justify" vertical="center" wrapText="1"/>
    </xf>
    <xf numFmtId="0" fontId="1" fillId="2" borderId="10" xfId="0" applyFont="1" applyFill="1" applyBorder="1" applyAlignment="1">
      <alignment horizontal="center" vertical="center" wrapText="1"/>
    </xf>
    <xf numFmtId="49" fontId="1" fillId="2" borderId="10" xfId="0" applyNumberFormat="1" applyFont="1" applyFill="1" applyBorder="1" applyAlignment="1">
      <alignment horizontal="center" vertical="center"/>
    </xf>
    <xf numFmtId="164" fontId="3" fillId="2" borderId="10" xfId="0" applyNumberFormat="1" applyFont="1" applyFill="1" applyBorder="1" applyAlignment="1">
      <alignment horizontal="center" vertical="center"/>
    </xf>
    <xf numFmtId="164" fontId="3" fillId="2" borderId="10" xfId="0" applyNumberFormat="1" applyFont="1" applyFill="1" applyBorder="1" applyAlignment="1">
      <alignment horizontal="center" vertical="center" wrapText="1"/>
    </xf>
    <xf numFmtId="49" fontId="3" fillId="2" borderId="5"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164" fontId="3" fillId="0" borderId="11" xfId="0" applyNumberFormat="1" applyFont="1" applyBorder="1" applyAlignment="1">
      <alignment horizontal="center" vertical="center" wrapText="1"/>
    </xf>
    <xf numFmtId="0" fontId="3" fillId="2" borderId="0" xfId="0" applyFont="1" applyFill="1"/>
    <xf numFmtId="2" fontId="3" fillId="2" borderId="10" xfId="0" applyNumberFormat="1" applyFont="1" applyFill="1" applyBorder="1" applyAlignment="1">
      <alignment horizontal="center" vertical="center" wrapText="1"/>
    </xf>
    <xf numFmtId="0" fontId="3" fillId="2" borderId="7" xfId="0" applyFont="1" applyFill="1" applyBorder="1" applyAlignment="1">
      <alignment horizontal="center" vertical="center" wrapText="1"/>
    </xf>
    <xf numFmtId="2" fontId="3" fillId="2" borderId="7"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xf>
    <xf numFmtId="164" fontId="3" fillId="2" borderId="7" xfId="0" applyNumberFormat="1" applyFont="1" applyFill="1" applyBorder="1" applyAlignment="1">
      <alignment horizontal="center" vertical="center"/>
    </xf>
    <xf numFmtId="164" fontId="3" fillId="0" borderId="8" xfId="0" applyNumberFormat="1" applyFont="1" applyBorder="1" applyAlignment="1">
      <alignment horizontal="center" vertical="center" wrapText="1"/>
    </xf>
    <xf numFmtId="49" fontId="2" fillId="2" borderId="10" xfId="0" applyNumberFormat="1" applyFont="1" applyFill="1" applyBorder="1" applyAlignment="1">
      <alignment horizontal="center" vertical="center"/>
    </xf>
    <xf numFmtId="164" fontId="2" fillId="2" borderId="10" xfId="0" applyNumberFormat="1" applyFont="1" applyFill="1" applyBorder="1" applyAlignment="1">
      <alignment horizontal="center" vertical="center"/>
    </xf>
    <xf numFmtId="164" fontId="2" fillId="0" borderId="10" xfId="0" applyNumberFormat="1" applyFont="1" applyBorder="1" applyAlignment="1">
      <alignment horizontal="center" vertical="center"/>
    </xf>
    <xf numFmtId="164" fontId="2" fillId="0" borderId="11" xfId="0" applyNumberFormat="1" applyFont="1" applyBorder="1" applyAlignment="1">
      <alignment horizontal="center" vertical="center"/>
    </xf>
    <xf numFmtId="164" fontId="3" fillId="0" borderId="10" xfId="0" applyNumberFormat="1" applyFont="1" applyBorder="1" applyAlignment="1">
      <alignment horizontal="center" vertical="center"/>
    </xf>
    <xf numFmtId="49" fontId="2" fillId="2" borderId="12" xfId="0" applyNumberFormat="1" applyFont="1" applyFill="1" applyBorder="1" applyAlignment="1">
      <alignment horizontal="center" vertical="top"/>
    </xf>
    <xf numFmtId="49" fontId="2" fillId="2" borderId="5" xfId="0" applyNumberFormat="1" applyFont="1" applyFill="1" applyBorder="1" applyAlignment="1">
      <alignment horizontal="center" vertical="center"/>
    </xf>
    <xf numFmtId="49" fontId="1" fillId="0" borderId="0" xfId="0" applyNumberFormat="1" applyFont="1" applyAlignment="1">
      <alignment horizontal="center" vertical="top"/>
    </xf>
    <xf numFmtId="0" fontId="1" fillId="0" borderId="0" xfId="0" applyFont="1" applyAlignment="1">
      <alignment vertical="top"/>
    </xf>
    <xf numFmtId="49" fontId="1" fillId="2" borderId="0" xfId="0" applyNumberFormat="1" applyFont="1" applyFill="1" applyAlignment="1">
      <alignment horizontal="center" vertical="center"/>
    </xf>
    <xf numFmtId="49" fontId="1" fillId="0" borderId="0" xfId="0" applyNumberFormat="1" applyFont="1" applyAlignment="1">
      <alignment horizontal="center" vertical="center"/>
    </xf>
    <xf numFmtId="164" fontId="1" fillId="0" borderId="0" xfId="0" applyNumberFormat="1" applyFont="1" applyAlignment="1">
      <alignment horizontal="center" vertical="center"/>
    </xf>
    <xf numFmtId="0" fontId="1" fillId="0" borderId="0" xfId="0" applyFont="1" applyAlignment="1">
      <alignment horizontal="center" vertical="top"/>
    </xf>
    <xf numFmtId="0" fontId="1" fillId="0" borderId="0" xfId="0" applyFont="1" applyAlignment="1">
      <alignment vertical="center"/>
    </xf>
    <xf numFmtId="3" fontId="1" fillId="0" borderId="8" xfId="0" applyNumberFormat="1" applyFont="1" applyBorder="1" applyAlignment="1">
      <alignment horizontal="center"/>
    </xf>
    <xf numFmtId="165" fontId="3" fillId="2" borderId="10"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165" fontId="3" fillId="2" borderId="10" xfId="0" applyNumberFormat="1" applyFont="1" applyFill="1" applyBorder="1" applyAlignment="1">
      <alignment horizontal="center" vertical="center" wrapText="1"/>
    </xf>
    <xf numFmtId="165" fontId="1" fillId="2" borderId="10" xfId="0" applyNumberFormat="1" applyFont="1" applyFill="1" applyBorder="1" applyAlignment="1">
      <alignment horizontal="center" vertical="center"/>
    </xf>
    <xf numFmtId="0" fontId="3" fillId="5" borderId="0" xfId="0" applyFont="1" applyFill="1"/>
    <xf numFmtId="49" fontId="3" fillId="4" borderId="7" xfId="0" applyNumberFormat="1" applyFont="1" applyFill="1" applyBorder="1" applyAlignment="1">
      <alignment horizontal="center" vertical="center" wrapText="1"/>
    </xf>
    <xf numFmtId="165" fontId="3" fillId="0" borderId="11" xfId="0" applyNumberFormat="1" applyFont="1" applyBorder="1" applyAlignment="1">
      <alignment horizontal="center" vertical="center"/>
    </xf>
    <xf numFmtId="165" fontId="3" fillId="2" borderId="3" xfId="0" applyNumberFormat="1" applyFont="1" applyFill="1" applyBorder="1" applyAlignment="1">
      <alignment horizontal="center" vertical="center"/>
    </xf>
    <xf numFmtId="0" fontId="5" fillId="0" borderId="0" xfId="0" applyFont="1" applyAlignment="1">
      <alignment horizontal="center" vertical="top"/>
    </xf>
    <xf numFmtId="0" fontId="5" fillId="0" borderId="0" xfId="0" applyFont="1" applyAlignment="1">
      <alignment vertical="top"/>
    </xf>
    <xf numFmtId="0" fontId="5" fillId="0" borderId="0" xfId="0" applyFont="1" applyAlignment="1">
      <alignment horizontal="center" vertical="center"/>
    </xf>
    <xf numFmtId="0" fontId="5" fillId="0" borderId="0" xfId="0" applyFont="1"/>
    <xf numFmtId="49" fontId="5" fillId="2" borderId="0" xfId="0" applyNumberFormat="1" applyFont="1" applyFill="1" applyAlignment="1">
      <alignment horizontal="center" vertical="center"/>
    </xf>
    <xf numFmtId="49" fontId="5" fillId="0" borderId="0" xfId="0" applyNumberFormat="1" applyFont="1" applyAlignment="1">
      <alignment horizontal="center" vertical="center"/>
    </xf>
    <xf numFmtId="164" fontId="5" fillId="0" borderId="0" xfId="0" applyNumberFormat="1" applyFont="1" applyAlignment="1">
      <alignment horizontal="center" vertical="center"/>
    </xf>
    <xf numFmtId="0" fontId="6" fillId="0" borderId="0" xfId="0" applyFont="1"/>
    <xf numFmtId="0" fontId="3" fillId="2" borderId="10" xfId="0" applyFont="1" applyFill="1" applyBorder="1" applyAlignment="1">
      <alignment horizontal="justify" vertical="center" wrapText="1"/>
    </xf>
    <xf numFmtId="0" fontId="3" fillId="2" borderId="10" xfId="0" applyFont="1" applyFill="1" applyBorder="1" applyAlignment="1">
      <alignment horizontal="center" vertical="center" wrapText="1"/>
    </xf>
    <xf numFmtId="49" fontId="3" fillId="4" borderId="10" xfId="0" applyNumberFormat="1" applyFont="1" applyFill="1" applyBorder="1" applyAlignment="1">
      <alignment horizontal="center" vertical="center" wrapText="1"/>
    </xf>
    <xf numFmtId="164" fontId="3" fillId="0" borderId="10" xfId="0" applyNumberFormat="1" applyFont="1" applyBorder="1" applyAlignment="1">
      <alignment horizontal="center" vertical="center" wrapText="1"/>
    </xf>
    <xf numFmtId="167" fontId="3" fillId="5" borderId="7" xfId="0" applyNumberFormat="1" applyFont="1" applyFill="1" applyBorder="1" applyAlignment="1">
      <alignment horizontal="center" vertical="center"/>
    </xf>
    <xf numFmtId="166" fontId="3" fillId="2" borderId="10" xfId="1" applyNumberFormat="1" applyFont="1" applyFill="1" applyBorder="1" applyAlignment="1">
      <alignment horizontal="center" vertical="center"/>
    </xf>
    <xf numFmtId="165" fontId="3" fillId="0" borderId="10" xfId="0" applyNumberFormat="1" applyFont="1" applyBorder="1" applyAlignment="1">
      <alignment horizontal="center" vertical="center"/>
    </xf>
    <xf numFmtId="49" fontId="2" fillId="2" borderId="10" xfId="0" applyNumberFormat="1" applyFont="1" applyFill="1" applyBorder="1" applyAlignment="1">
      <alignment horizontal="center" vertical="top"/>
    </xf>
    <xf numFmtId="164" fontId="2" fillId="2" borderId="10" xfId="0" applyNumberFormat="1" applyFont="1" applyFill="1" applyBorder="1" applyAlignment="1">
      <alignment horizontal="center" vertical="top"/>
    </xf>
    <xf numFmtId="164" fontId="2" fillId="0" borderId="10" xfId="0" applyNumberFormat="1" applyFont="1" applyBorder="1" applyAlignment="1">
      <alignment horizontal="center" vertical="top"/>
    </xf>
    <xf numFmtId="49" fontId="1" fillId="2" borderId="10" xfId="0" applyNumberFormat="1" applyFont="1" applyFill="1" applyBorder="1" applyAlignment="1">
      <alignment horizontal="center" vertical="center" wrapText="1"/>
    </xf>
    <xf numFmtId="164" fontId="1" fillId="0" borderId="10" xfId="0" applyNumberFormat="1" applyFont="1" applyBorder="1" applyAlignment="1">
      <alignment horizontal="center" vertical="center"/>
    </xf>
    <xf numFmtId="2" fontId="1" fillId="2"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xf>
    <xf numFmtId="167" fontId="3" fillId="4" borderId="7" xfId="0" applyNumberFormat="1" applyFont="1" applyFill="1" applyBorder="1" applyAlignment="1">
      <alignment horizontal="center" vertical="center" wrapText="1"/>
    </xf>
    <xf numFmtId="168" fontId="3" fillId="4" borderId="10" xfId="1" applyNumberFormat="1" applyFont="1" applyFill="1" applyBorder="1" applyAlignment="1">
      <alignment horizontal="center" vertical="center"/>
    </xf>
    <xf numFmtId="168" fontId="3" fillId="4" borderId="10" xfId="1" applyNumberFormat="1" applyFont="1" applyFill="1" applyBorder="1" applyAlignment="1">
      <alignment horizontal="center" vertical="center" wrapText="1"/>
    </xf>
    <xf numFmtId="168" fontId="3" fillId="5" borderId="10" xfId="1" applyNumberFormat="1" applyFont="1" applyFill="1" applyBorder="1" applyAlignment="1">
      <alignment horizontal="center" vertical="center"/>
    </xf>
    <xf numFmtId="49" fontId="7" fillId="2" borderId="14" xfId="0" applyNumberFormat="1" applyFont="1" applyFill="1" applyBorder="1" applyAlignment="1">
      <alignment horizontal="center" vertical="center" wrapText="1"/>
    </xf>
    <xf numFmtId="0" fontId="7" fillId="2" borderId="15" xfId="0" applyFont="1" applyFill="1" applyBorder="1" applyAlignment="1">
      <alignment horizontal="justify" vertical="center" wrapText="1"/>
    </xf>
    <xf numFmtId="0" fontId="7" fillId="2" borderId="15" xfId="0" applyFont="1" applyFill="1" applyBorder="1" applyAlignment="1">
      <alignment horizontal="center" vertical="center" wrapText="1"/>
    </xf>
    <xf numFmtId="0" fontId="7" fillId="2" borderId="10" xfId="0" applyFont="1" applyFill="1" applyBorder="1" applyAlignment="1">
      <alignment horizontal="center" vertical="center" wrapText="1"/>
    </xf>
    <xf numFmtId="49" fontId="7" fillId="2" borderId="15" xfId="0" applyNumberFormat="1" applyFont="1" applyFill="1" applyBorder="1" applyAlignment="1">
      <alignment horizontal="center" vertical="center"/>
    </xf>
    <xf numFmtId="164" fontId="7" fillId="2" borderId="15" xfId="0" applyNumberFormat="1" applyFont="1" applyFill="1" applyBorder="1" applyAlignment="1">
      <alignment horizontal="center" vertical="center"/>
    </xf>
    <xf numFmtId="0" fontId="7" fillId="0" borderId="0" xfId="0" applyFont="1"/>
    <xf numFmtId="0" fontId="3" fillId="2" borderId="10" xfId="0" applyFont="1" applyFill="1" applyBorder="1" applyAlignment="1">
      <alignment horizontal="justify" vertical="center" wrapText="1"/>
    </xf>
    <xf numFmtId="0" fontId="3" fillId="2" borderId="10" xfId="0" applyFont="1" applyFill="1" applyBorder="1" applyAlignment="1">
      <alignment horizontal="justify" vertical="center" wrapText="1"/>
    </xf>
    <xf numFmtId="0" fontId="3" fillId="2" borderId="7" xfId="0" applyFont="1" applyFill="1" applyBorder="1" applyAlignment="1">
      <alignment horizontal="justify" vertical="center" wrapText="1"/>
    </xf>
    <xf numFmtId="0" fontId="3" fillId="2" borderId="15" xfId="0"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164" fontId="2" fillId="7" borderId="10" xfId="0" applyNumberFormat="1" applyFont="1" applyFill="1" applyBorder="1" applyAlignment="1">
      <alignment horizontal="center" vertical="top"/>
    </xf>
    <xf numFmtId="164" fontId="3" fillId="4" borderId="10" xfId="0" applyNumberFormat="1" applyFont="1" applyFill="1" applyBorder="1" applyAlignment="1">
      <alignment horizontal="center" vertical="center" wrapText="1"/>
    </xf>
    <xf numFmtId="167" fontId="3" fillId="0" borderId="10" xfId="0" applyNumberFormat="1" applyFont="1" applyBorder="1" applyAlignment="1">
      <alignment horizontal="center" vertical="center"/>
    </xf>
    <xf numFmtId="49" fontId="3" fillId="2" borderId="7" xfId="0" applyNumberFormat="1" applyFont="1" applyFill="1" applyBorder="1" applyAlignment="1">
      <alignment horizontal="center" vertical="center" wrapText="1"/>
    </xf>
    <xf numFmtId="164" fontId="3" fillId="2" borderId="7" xfId="0" applyNumberFormat="1" applyFont="1" applyFill="1" applyBorder="1" applyAlignment="1">
      <alignment horizontal="center" vertical="center" wrapText="1"/>
    </xf>
    <xf numFmtId="167" fontId="3" fillId="4" borderId="10" xfId="0" applyNumberFormat="1" applyFont="1" applyFill="1" applyBorder="1" applyAlignment="1">
      <alignment horizontal="center" vertical="center"/>
    </xf>
    <xf numFmtId="0" fontId="1" fillId="4" borderId="0" xfId="0" applyFont="1" applyFill="1"/>
    <xf numFmtId="0" fontId="1" fillId="4" borderId="5" xfId="0" applyFont="1" applyFill="1" applyBorder="1" applyAlignment="1">
      <alignment horizontal="center" vertical="center"/>
    </xf>
    <xf numFmtId="0" fontId="1" fillId="4" borderId="7" xfId="0" applyFont="1" applyFill="1" applyBorder="1" applyAlignment="1">
      <alignment horizontal="center"/>
    </xf>
    <xf numFmtId="164" fontId="2" fillId="4" borderId="10" xfId="0" applyNumberFormat="1" applyFont="1" applyFill="1" applyBorder="1" applyAlignment="1">
      <alignment horizontal="center"/>
    </xf>
    <xf numFmtId="2" fontId="3" fillId="4" borderId="10" xfId="0" applyNumberFormat="1" applyFont="1" applyFill="1" applyBorder="1" applyAlignment="1">
      <alignment horizontal="center" vertical="center"/>
    </xf>
    <xf numFmtId="2" fontId="3" fillId="4" borderId="5" xfId="0" applyNumberFormat="1" applyFont="1" applyFill="1" applyBorder="1" applyAlignment="1">
      <alignment horizontal="center" vertical="center"/>
    </xf>
    <xf numFmtId="2" fontId="3" fillId="4" borderId="3" xfId="0" applyNumberFormat="1" applyFont="1" applyFill="1" applyBorder="1" applyAlignment="1">
      <alignment horizontal="center" vertical="center"/>
    </xf>
    <xf numFmtId="2" fontId="3" fillId="4" borderId="10" xfId="0" applyNumberFormat="1" applyFont="1" applyFill="1" applyBorder="1" applyAlignment="1">
      <alignment horizontal="center" vertical="center" wrapText="1"/>
    </xf>
    <xf numFmtId="164" fontId="2" fillId="4" borderId="10" xfId="0" applyNumberFormat="1" applyFont="1" applyFill="1" applyBorder="1" applyAlignment="1">
      <alignment horizontal="center" vertical="top"/>
    </xf>
    <xf numFmtId="0" fontId="1" fillId="4" borderId="10" xfId="0" applyNumberFormat="1" applyFont="1" applyFill="1" applyBorder="1" applyAlignment="1">
      <alignment horizontal="center" vertical="center"/>
    </xf>
    <xf numFmtId="49" fontId="1" fillId="4" borderId="10" xfId="0" applyNumberFormat="1" applyFont="1" applyFill="1" applyBorder="1" applyAlignment="1">
      <alignment horizontal="center" vertical="center"/>
    </xf>
    <xf numFmtId="164" fontId="1" fillId="4" borderId="10" xfId="0" applyNumberFormat="1" applyFont="1" applyFill="1" applyBorder="1" applyAlignment="1">
      <alignment horizontal="center" vertical="center"/>
    </xf>
    <xf numFmtId="164" fontId="3" fillId="4" borderId="10" xfId="0" applyNumberFormat="1" applyFont="1" applyFill="1" applyBorder="1" applyAlignment="1">
      <alignment horizontal="center" vertical="center"/>
    </xf>
    <xf numFmtId="164" fontId="3" fillId="4" borderId="7" xfId="0" applyNumberFormat="1" applyFont="1" applyFill="1" applyBorder="1" applyAlignment="1">
      <alignment horizontal="center" vertical="center"/>
    </xf>
    <xf numFmtId="164" fontId="2" fillId="4" borderId="10" xfId="0" applyNumberFormat="1" applyFont="1" applyFill="1" applyBorder="1" applyAlignment="1">
      <alignment horizontal="center" vertical="center"/>
    </xf>
    <xf numFmtId="164" fontId="3" fillId="4" borderId="5" xfId="0" applyNumberFormat="1" applyFont="1" applyFill="1" applyBorder="1" applyAlignment="1">
      <alignment horizontal="center" vertical="center" wrapText="1"/>
    </xf>
    <xf numFmtId="164" fontId="3" fillId="4" borderId="3" xfId="0" applyNumberFormat="1" applyFont="1" applyFill="1" applyBorder="1" applyAlignment="1">
      <alignment horizontal="center" vertical="center"/>
    </xf>
    <xf numFmtId="164" fontId="7" fillId="4" borderId="15" xfId="0" applyNumberFormat="1" applyFont="1" applyFill="1" applyBorder="1" applyAlignment="1">
      <alignment horizontal="center" vertical="center"/>
    </xf>
    <xf numFmtId="167" fontId="2" fillId="4" borderId="5" xfId="0" applyNumberFormat="1" applyFont="1" applyFill="1" applyBorder="1" applyAlignment="1">
      <alignment horizontal="center" vertical="center"/>
    </xf>
    <xf numFmtId="49" fontId="1" fillId="4" borderId="0" xfId="0" applyNumberFormat="1" applyFont="1" applyFill="1" applyAlignment="1">
      <alignment horizontal="center" vertical="center"/>
    </xf>
    <xf numFmtId="49" fontId="5" fillId="4" borderId="0" xfId="0" applyNumberFormat="1" applyFont="1" applyFill="1" applyAlignment="1">
      <alignment horizontal="center" vertical="center"/>
    </xf>
    <xf numFmtId="2" fontId="1" fillId="4" borderId="0" xfId="0" applyNumberFormat="1" applyFont="1" applyFill="1" applyAlignment="1">
      <alignment horizontal="center" vertical="center"/>
    </xf>
    <xf numFmtId="167" fontId="1" fillId="4" borderId="0" xfId="0" applyNumberFormat="1" applyFont="1" applyFill="1"/>
    <xf numFmtId="0" fontId="1" fillId="6" borderId="0" xfId="0" applyFont="1" applyFill="1"/>
    <xf numFmtId="0" fontId="2" fillId="2" borderId="22" xfId="0" applyFont="1" applyFill="1" applyBorder="1" applyAlignment="1">
      <alignment horizontal="center" vertical="top"/>
    </xf>
    <xf numFmtId="0" fontId="2" fillId="2" borderId="23" xfId="0" applyFont="1" applyFill="1" applyBorder="1" applyAlignment="1">
      <alignment horizontal="center" vertical="top"/>
    </xf>
    <xf numFmtId="0" fontId="2" fillId="2" borderId="24" xfId="0" applyFont="1" applyFill="1" applyBorder="1" applyAlignment="1">
      <alignment horizontal="center" vertical="top"/>
    </xf>
    <xf numFmtId="49" fontId="3" fillId="2" borderId="14" xfId="0" applyNumberFormat="1" applyFont="1" applyFill="1" applyBorder="1" applyAlignment="1">
      <alignment horizontal="center" vertical="center" wrapText="1"/>
    </xf>
    <xf numFmtId="49" fontId="3" fillId="2" borderId="17"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7" xfId="0" applyFont="1" applyFill="1" applyBorder="1" applyAlignment="1">
      <alignment horizontal="center" vertical="center" wrapText="1"/>
    </xf>
    <xf numFmtId="49" fontId="2" fillId="2" borderId="9" xfId="0" applyNumberFormat="1" applyFont="1" applyFill="1" applyBorder="1" applyAlignment="1">
      <alignment horizontal="left" vertical="center" wrapText="1"/>
    </xf>
    <xf numFmtId="49" fontId="3" fillId="2" borderId="12" xfId="0" applyNumberFormat="1" applyFont="1" applyFill="1" applyBorder="1" applyAlignment="1">
      <alignment horizontal="center" vertical="center" wrapText="1"/>
    </xf>
    <xf numFmtId="0" fontId="3" fillId="2" borderId="5" xfId="0" applyFont="1" applyFill="1" applyBorder="1" applyAlignment="1">
      <alignment horizontal="justify" vertical="center" wrapText="1"/>
    </xf>
    <xf numFmtId="0" fontId="3" fillId="2" borderId="5" xfId="0" applyFont="1" applyFill="1" applyBorder="1" applyAlignment="1">
      <alignment horizontal="center" vertical="center" wrapText="1"/>
    </xf>
    <xf numFmtId="2" fontId="3" fillId="2" borderId="5"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wrapText="1"/>
    </xf>
    <xf numFmtId="2" fontId="3" fillId="2" borderId="15" xfId="0" applyNumberFormat="1" applyFont="1" applyFill="1" applyBorder="1" applyAlignment="1">
      <alignment horizontal="center" vertical="center" wrapText="1"/>
    </xf>
    <xf numFmtId="2" fontId="3" fillId="2" borderId="18" xfId="0" applyNumberFormat="1" applyFont="1" applyFill="1" applyBorder="1" applyAlignment="1">
      <alignment horizontal="center" vertical="center" wrapText="1"/>
    </xf>
    <xf numFmtId="2" fontId="3" fillId="2" borderId="7" xfId="0" applyNumberFormat="1"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2" fillId="0" borderId="28" xfId="0" applyFont="1" applyBorder="1" applyAlignment="1">
      <alignment horizontal="left"/>
    </xf>
    <xf numFmtId="0" fontId="2" fillId="0" borderId="26" xfId="0" applyFont="1" applyBorder="1" applyAlignment="1">
      <alignment horizontal="left"/>
    </xf>
    <xf numFmtId="0" fontId="2" fillId="0" borderId="27" xfId="0" applyFont="1" applyBorder="1" applyAlignment="1">
      <alignment horizontal="left"/>
    </xf>
    <xf numFmtId="49" fontId="2" fillId="2" borderId="25" xfId="0" applyNumberFormat="1" applyFont="1" applyFill="1" applyBorder="1" applyAlignment="1">
      <alignment horizontal="left" vertical="center" wrapText="1"/>
    </xf>
    <xf numFmtId="49" fontId="2" fillId="2" borderId="26" xfId="0" applyNumberFormat="1" applyFont="1" applyFill="1" applyBorder="1" applyAlignment="1">
      <alignment horizontal="left" vertical="center" wrapText="1"/>
    </xf>
    <xf numFmtId="49" fontId="2" fillId="2" borderId="27" xfId="0" applyNumberFormat="1" applyFont="1" applyFill="1" applyBorder="1" applyAlignment="1">
      <alignment horizontal="left" vertical="center" wrapText="1"/>
    </xf>
    <xf numFmtId="49" fontId="3" fillId="2" borderId="20" xfId="0" applyNumberFormat="1" applyFont="1" applyFill="1" applyBorder="1" applyAlignment="1">
      <alignment horizontal="center" vertical="center" wrapText="1"/>
    </xf>
    <xf numFmtId="49" fontId="3" fillId="2" borderId="21" xfId="0" applyNumberFormat="1" applyFont="1" applyFill="1" applyBorder="1" applyAlignment="1">
      <alignment horizontal="center" vertical="center" wrapText="1"/>
    </xf>
    <xf numFmtId="49" fontId="3" fillId="2" borderId="19" xfId="0" applyNumberFormat="1" applyFont="1" applyFill="1" applyBorder="1" applyAlignment="1">
      <alignment horizontal="center" vertical="center" wrapText="1"/>
    </xf>
    <xf numFmtId="0" fontId="1" fillId="2" borderId="0" xfId="0" applyFont="1" applyFill="1" applyAlignment="1">
      <alignment horizontal="left"/>
    </xf>
    <xf numFmtId="0" fontId="2" fillId="2" borderId="0" xfId="0" applyFont="1" applyFill="1" applyBorder="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xf>
    <xf numFmtId="0" fontId="1" fillId="6" borderId="3" xfId="0" applyFont="1" applyFill="1" applyBorder="1" applyAlignment="1">
      <alignment horizontal="center" vertical="center" wrapText="1"/>
    </xf>
    <xf numFmtId="164" fontId="1" fillId="0" borderId="4" xfId="0" applyNumberFormat="1"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2D05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J74"/>
  <sheetViews>
    <sheetView tabSelected="1" view="pageBreakPreview" zoomScale="60" zoomScalePageLayoutView="90" workbookViewId="0">
      <selection activeCell="F3" sqref="F3"/>
    </sheetView>
  </sheetViews>
  <sheetFormatPr defaultRowHeight="15.6"/>
  <cols>
    <col min="1" max="1" width="5.44140625" style="1"/>
    <col min="2" max="2" width="55.88671875" style="1" customWidth="1"/>
    <col min="3" max="3" width="35.6640625" style="1" customWidth="1"/>
    <col min="4" max="4" width="9.33203125" style="1"/>
    <col min="5" max="5" width="17.44140625" style="1"/>
    <col min="6" max="6" width="6.6640625" style="2"/>
    <col min="7" max="7" width="14.5546875" style="139" bestFit="1" customWidth="1"/>
    <col min="8" max="8" width="12.44140625" style="3" bestFit="1" customWidth="1"/>
    <col min="9" max="9" width="11.33203125" style="1" bestFit="1" customWidth="1"/>
    <col min="10" max="10" width="15.33203125" style="1" customWidth="1"/>
    <col min="11" max="11" width="15" style="4" customWidth="1"/>
    <col min="12" max="1024" width="9.109375" style="1"/>
  </cols>
  <sheetData>
    <row r="1" spans="1:11">
      <c r="A1" s="2"/>
      <c r="B1" s="2"/>
      <c r="C1" s="2"/>
      <c r="D1" s="2"/>
      <c r="E1" s="2"/>
      <c r="F1" s="170" t="s">
        <v>77</v>
      </c>
      <c r="G1" s="170"/>
      <c r="H1" s="170"/>
      <c r="I1" s="170"/>
      <c r="J1" s="2"/>
      <c r="K1" s="5"/>
    </row>
    <row r="2" spans="1:11">
      <c r="A2" s="2"/>
      <c r="B2" s="2"/>
      <c r="C2" s="2"/>
      <c r="D2" s="2"/>
      <c r="E2" s="2"/>
      <c r="F2" s="2" t="s">
        <v>0</v>
      </c>
      <c r="G2" s="116"/>
      <c r="H2" s="2"/>
      <c r="I2" s="2"/>
      <c r="J2" s="2"/>
      <c r="K2" s="5"/>
    </row>
    <row r="3" spans="1:11">
      <c r="A3" s="2"/>
      <c r="B3" s="2"/>
      <c r="C3" s="2"/>
      <c r="D3" s="2"/>
      <c r="E3" s="2"/>
      <c r="F3" s="2" t="s">
        <v>101</v>
      </c>
      <c r="G3" s="116"/>
      <c r="H3" s="2"/>
      <c r="I3" s="2"/>
      <c r="J3" s="2"/>
      <c r="K3" s="5"/>
    </row>
    <row r="4" spans="1:11">
      <c r="A4" s="2"/>
      <c r="B4" s="2"/>
      <c r="C4" s="2"/>
      <c r="D4" s="2"/>
      <c r="E4" s="2"/>
      <c r="G4" s="116"/>
      <c r="H4" s="2"/>
      <c r="I4" s="2"/>
      <c r="J4" s="2"/>
      <c r="K4" s="5"/>
    </row>
    <row r="5" spans="1:11">
      <c r="A5" s="171" t="s">
        <v>1</v>
      </c>
      <c r="B5" s="171"/>
      <c r="C5" s="171"/>
      <c r="D5" s="171"/>
      <c r="E5" s="171"/>
      <c r="F5" s="171"/>
      <c r="G5" s="171"/>
      <c r="H5" s="171"/>
      <c r="I5" s="171"/>
      <c r="J5" s="171"/>
      <c r="K5" s="171"/>
    </row>
    <row r="6" spans="1:11">
      <c r="A6" s="171" t="s">
        <v>78</v>
      </c>
      <c r="B6" s="171"/>
      <c r="C6" s="171"/>
      <c r="D6" s="171"/>
      <c r="E6" s="171"/>
      <c r="F6" s="171"/>
      <c r="G6" s="171"/>
      <c r="H6" s="171"/>
      <c r="I6" s="171"/>
      <c r="J6" s="171"/>
      <c r="K6" s="171"/>
    </row>
    <row r="7" spans="1:11">
      <c r="A7" s="171" t="s">
        <v>2</v>
      </c>
      <c r="B7" s="171"/>
      <c r="C7" s="171"/>
      <c r="D7" s="171"/>
      <c r="E7" s="171"/>
      <c r="F7" s="171"/>
      <c r="G7" s="171"/>
      <c r="H7" s="171"/>
      <c r="I7" s="171"/>
      <c r="J7" s="171"/>
      <c r="K7" s="171"/>
    </row>
    <row r="8" spans="1:11">
      <c r="A8" s="6"/>
      <c r="B8" s="7"/>
      <c r="C8" s="2"/>
      <c r="D8" s="2"/>
      <c r="E8" s="2"/>
      <c r="G8" s="116"/>
      <c r="H8" s="2"/>
      <c r="I8" s="2"/>
      <c r="J8" s="2"/>
      <c r="K8" s="5"/>
    </row>
    <row r="9" spans="1:11" s="8" customFormat="1" ht="47.25" customHeight="1">
      <c r="A9" s="172" t="s">
        <v>3</v>
      </c>
      <c r="B9" s="173" t="s">
        <v>4</v>
      </c>
      <c r="C9" s="174" t="s">
        <v>5</v>
      </c>
      <c r="D9" s="174" t="s">
        <v>6</v>
      </c>
      <c r="E9" s="174" t="s">
        <v>7</v>
      </c>
      <c r="F9" s="175" t="s">
        <v>8</v>
      </c>
      <c r="G9" s="176" t="s">
        <v>9</v>
      </c>
      <c r="H9" s="176"/>
      <c r="I9" s="176"/>
      <c r="J9" s="176"/>
      <c r="K9" s="177" t="s">
        <v>10</v>
      </c>
    </row>
    <row r="10" spans="1:11" s="8" customFormat="1" ht="33" customHeight="1">
      <c r="A10" s="172"/>
      <c r="B10" s="173"/>
      <c r="C10" s="174"/>
      <c r="D10" s="174"/>
      <c r="E10" s="174"/>
      <c r="F10" s="175"/>
      <c r="G10" s="117">
        <v>2015</v>
      </c>
      <c r="H10" s="9">
        <v>2016</v>
      </c>
      <c r="I10" s="10">
        <v>2017</v>
      </c>
      <c r="J10" s="10">
        <v>2018</v>
      </c>
      <c r="K10" s="177"/>
    </row>
    <row r="11" spans="1:11">
      <c r="A11" s="11">
        <v>1</v>
      </c>
      <c r="B11" s="12">
        <v>2</v>
      </c>
      <c r="C11" s="12">
        <v>3</v>
      </c>
      <c r="D11" s="12">
        <v>4</v>
      </c>
      <c r="E11" s="12">
        <v>5</v>
      </c>
      <c r="F11" s="13">
        <v>6</v>
      </c>
      <c r="G11" s="118">
        <v>7</v>
      </c>
      <c r="H11" s="13">
        <v>8</v>
      </c>
      <c r="I11" s="12">
        <v>9</v>
      </c>
      <c r="J11" s="12">
        <v>10</v>
      </c>
      <c r="K11" s="63">
        <v>11</v>
      </c>
    </row>
    <row r="12" spans="1:11" ht="16.2" hidden="1" thickBot="1">
      <c r="A12" s="161" t="s">
        <v>11</v>
      </c>
      <c r="B12" s="162"/>
      <c r="C12" s="162"/>
      <c r="D12" s="162"/>
      <c r="E12" s="163"/>
      <c r="F12" s="14"/>
      <c r="G12" s="119">
        <f>G13+G14+G15+G16+G17+G18</f>
        <v>0</v>
      </c>
      <c r="H12" s="15">
        <f>H13+H14+H15+H16+H17+H18</f>
        <v>55</v>
      </c>
      <c r="I12" s="16">
        <f>I13+I14+I15+I16+I17+I18</f>
        <v>55</v>
      </c>
      <c r="J12" s="16">
        <f>J13+J14+J15+J16+J17+J18</f>
        <v>55</v>
      </c>
      <c r="K12" s="17">
        <f>K13+K14+K15+K16+K17+K18</f>
        <v>165</v>
      </c>
    </row>
    <row r="13" spans="1:11" s="23" customFormat="1" ht="141" hidden="1" customHeight="1">
      <c r="A13" s="18" t="s">
        <v>12</v>
      </c>
      <c r="B13" s="19" t="s">
        <v>13</v>
      </c>
      <c r="C13" s="20" t="s">
        <v>14</v>
      </c>
      <c r="D13" s="20" t="s">
        <v>15</v>
      </c>
      <c r="E13" s="20" t="s">
        <v>16</v>
      </c>
      <c r="F13" s="21" t="s">
        <v>17</v>
      </c>
      <c r="G13" s="120"/>
      <c r="H13" s="64">
        <v>5</v>
      </c>
      <c r="I13" s="64">
        <v>5</v>
      </c>
      <c r="J13" s="64">
        <v>5</v>
      </c>
      <c r="K13" s="70">
        <f t="shared" ref="K13:K18" si="0">G13+H13+I13+J13</f>
        <v>15</v>
      </c>
    </row>
    <row r="14" spans="1:11" s="23" customFormat="1" ht="117" hidden="1" customHeight="1">
      <c r="A14" s="24" t="s">
        <v>18</v>
      </c>
      <c r="B14" s="25" t="s">
        <v>19</v>
      </c>
      <c r="C14" s="26" t="s">
        <v>20</v>
      </c>
      <c r="D14" s="26" t="s">
        <v>15</v>
      </c>
      <c r="E14" s="26" t="s">
        <v>16</v>
      </c>
      <c r="F14" s="27" t="s">
        <v>17</v>
      </c>
      <c r="G14" s="121"/>
      <c r="H14" s="65">
        <v>5</v>
      </c>
      <c r="I14" s="65">
        <v>5</v>
      </c>
      <c r="J14" s="65">
        <v>5</v>
      </c>
      <c r="K14" s="70">
        <f t="shared" si="0"/>
        <v>15</v>
      </c>
    </row>
    <row r="15" spans="1:11" s="23" customFormat="1" ht="129.75" hidden="1" customHeight="1">
      <c r="A15" s="28" t="s">
        <v>21</v>
      </c>
      <c r="B15" s="29" t="s">
        <v>22</v>
      </c>
      <c r="C15" s="30" t="s">
        <v>23</v>
      </c>
      <c r="D15" s="30" t="s">
        <v>15</v>
      </c>
      <c r="E15" s="30" t="s">
        <v>16</v>
      </c>
      <c r="F15" s="31" t="s">
        <v>17</v>
      </c>
      <c r="G15" s="122"/>
      <c r="H15" s="71">
        <v>20</v>
      </c>
      <c r="I15" s="71">
        <v>20</v>
      </c>
      <c r="J15" s="71">
        <v>20</v>
      </c>
      <c r="K15" s="70">
        <f t="shared" si="0"/>
        <v>60</v>
      </c>
    </row>
    <row r="16" spans="1:11" s="23" customFormat="1" ht="89.25" hidden="1" customHeight="1">
      <c r="A16" s="18" t="s">
        <v>24</v>
      </c>
      <c r="B16" s="19" t="s">
        <v>25</v>
      </c>
      <c r="C16" s="20" t="s">
        <v>26</v>
      </c>
      <c r="D16" s="20" t="s">
        <v>15</v>
      </c>
      <c r="E16" s="20" t="s">
        <v>16</v>
      </c>
      <c r="F16" s="21" t="s">
        <v>17</v>
      </c>
      <c r="G16" s="120"/>
      <c r="H16" s="64">
        <v>5</v>
      </c>
      <c r="I16" s="64">
        <v>5</v>
      </c>
      <c r="J16" s="64">
        <v>5</v>
      </c>
      <c r="K16" s="70">
        <f t="shared" si="0"/>
        <v>15</v>
      </c>
    </row>
    <row r="17" spans="1:11" s="23" customFormat="1" ht="101.25" hidden="1" customHeight="1">
      <c r="A17" s="18" t="s">
        <v>27</v>
      </c>
      <c r="B17" s="105" t="s">
        <v>88</v>
      </c>
      <c r="C17" s="20" t="s">
        <v>28</v>
      </c>
      <c r="D17" s="20" t="s">
        <v>15</v>
      </c>
      <c r="E17" s="20" t="s">
        <v>16</v>
      </c>
      <c r="F17" s="33" t="s">
        <v>29</v>
      </c>
      <c r="G17" s="123"/>
      <c r="H17" s="66">
        <v>10</v>
      </c>
      <c r="I17" s="66">
        <v>10</v>
      </c>
      <c r="J17" s="66">
        <v>10</v>
      </c>
      <c r="K17" s="70">
        <f t="shared" si="0"/>
        <v>30</v>
      </c>
    </row>
    <row r="18" spans="1:11" s="23" customFormat="1" ht="102.75" hidden="1" customHeight="1">
      <c r="A18" s="33" t="s">
        <v>30</v>
      </c>
      <c r="B18" s="80" t="s">
        <v>31</v>
      </c>
      <c r="C18" s="81" t="s">
        <v>32</v>
      </c>
      <c r="D18" s="81" t="s">
        <v>15</v>
      </c>
      <c r="E18" s="81" t="s">
        <v>16</v>
      </c>
      <c r="F18" s="21" t="s">
        <v>17</v>
      </c>
      <c r="G18" s="120"/>
      <c r="H18" s="85">
        <v>10</v>
      </c>
      <c r="I18" s="85">
        <v>10</v>
      </c>
      <c r="J18" s="85">
        <v>10</v>
      </c>
      <c r="K18" s="86">
        <f t="shared" si="0"/>
        <v>30</v>
      </c>
    </row>
    <row r="19" spans="1:11" ht="16.5" hidden="1" customHeight="1">
      <c r="A19" s="164" t="s">
        <v>33</v>
      </c>
      <c r="B19" s="165"/>
      <c r="C19" s="165"/>
      <c r="D19" s="165"/>
      <c r="E19" s="166"/>
      <c r="F19" s="87"/>
      <c r="G19" s="124">
        <f>G20+G21+G22</f>
        <v>24.7</v>
      </c>
      <c r="H19" s="88">
        <f>H20+H21+H22</f>
        <v>115</v>
      </c>
      <c r="I19" s="89">
        <f>I20+I21+I22</f>
        <v>115</v>
      </c>
      <c r="J19" s="89">
        <f>J20+J21+J22</f>
        <v>115</v>
      </c>
      <c r="K19" s="89">
        <f>K20+K21+K22</f>
        <v>369.7</v>
      </c>
    </row>
    <row r="20" spans="1:11" ht="96.75" hidden="1" customHeight="1">
      <c r="A20" s="90" t="s">
        <v>34</v>
      </c>
      <c r="B20" s="34" t="s">
        <v>87</v>
      </c>
      <c r="C20" s="35" t="s">
        <v>35</v>
      </c>
      <c r="D20" s="35" t="s">
        <v>15</v>
      </c>
      <c r="E20" s="35" t="s">
        <v>16</v>
      </c>
      <c r="F20" s="36" t="s">
        <v>17</v>
      </c>
      <c r="G20" s="125">
        <v>24.7</v>
      </c>
      <c r="H20" s="67">
        <v>20</v>
      </c>
      <c r="I20" s="67">
        <v>20</v>
      </c>
      <c r="J20" s="67">
        <v>20</v>
      </c>
      <c r="K20" s="91">
        <f>G20+H20+I20+J20</f>
        <v>84.7</v>
      </c>
    </row>
    <row r="21" spans="1:11" ht="96.75" hidden="1" customHeight="1">
      <c r="A21" s="90" t="s">
        <v>36</v>
      </c>
      <c r="B21" s="34" t="s">
        <v>37</v>
      </c>
      <c r="C21" s="35" t="s">
        <v>38</v>
      </c>
      <c r="D21" s="35" t="s">
        <v>15</v>
      </c>
      <c r="E21" s="35" t="s">
        <v>16</v>
      </c>
      <c r="F21" s="36" t="s">
        <v>17</v>
      </c>
      <c r="G21" s="126"/>
      <c r="H21" s="67">
        <v>5</v>
      </c>
      <c r="I21" s="67">
        <v>5</v>
      </c>
      <c r="J21" s="67">
        <v>5</v>
      </c>
      <c r="K21" s="91">
        <f>G21+H21+I21+J21</f>
        <v>15</v>
      </c>
    </row>
    <row r="22" spans="1:11" ht="93.6" hidden="1">
      <c r="A22" s="90" t="s">
        <v>39</v>
      </c>
      <c r="B22" s="34" t="s">
        <v>40</v>
      </c>
      <c r="C22" s="35" t="s">
        <v>41</v>
      </c>
      <c r="D22" s="35" t="s">
        <v>15</v>
      </c>
      <c r="E22" s="35" t="s">
        <v>16</v>
      </c>
      <c r="F22" s="36">
        <v>3110</v>
      </c>
      <c r="G22" s="127"/>
      <c r="H22" s="92">
        <v>90</v>
      </c>
      <c r="I22" s="93">
        <v>90</v>
      </c>
      <c r="J22" s="93">
        <v>90</v>
      </c>
      <c r="K22" s="91">
        <f>G22+H22+I22+J22</f>
        <v>270</v>
      </c>
    </row>
    <row r="23" spans="1:11" ht="17.25" hidden="1" customHeight="1">
      <c r="A23" s="164" t="s">
        <v>42</v>
      </c>
      <c r="B23" s="165"/>
      <c r="C23" s="165"/>
      <c r="D23" s="165"/>
      <c r="E23" s="166"/>
      <c r="F23" s="87"/>
      <c r="G23" s="124">
        <f>G24+G25+G26+G27+G28+G29+G30+G31+G32+G33+G34+G35+G36+G37+G39+G40+G41+G42+G38</f>
        <v>2807.2539999999999</v>
      </c>
      <c r="H23" s="110">
        <f t="shared" ref="H23:K23" si="1">H24+H25+H26+H27+H28+H29+H30+H31+H32+H33+H34+H35+H36+H37+H39+H40+H41+H42+H38</f>
        <v>2377.9939999999997</v>
      </c>
      <c r="I23" s="110">
        <f t="shared" si="1"/>
        <v>2377.9939999999997</v>
      </c>
      <c r="J23" s="110">
        <f t="shared" si="1"/>
        <v>2377.9939999999997</v>
      </c>
      <c r="K23" s="110">
        <f t="shared" si="1"/>
        <v>9941.235999999999</v>
      </c>
    </row>
    <row r="24" spans="1:11" s="23" customFormat="1" ht="88.5" hidden="1" customHeight="1">
      <c r="A24" s="33" t="s">
        <v>43</v>
      </c>
      <c r="B24" s="106" t="s">
        <v>94</v>
      </c>
      <c r="C24" s="81" t="s">
        <v>44</v>
      </c>
      <c r="D24" s="81" t="s">
        <v>15</v>
      </c>
      <c r="E24" s="81" t="s">
        <v>16</v>
      </c>
      <c r="F24" s="21">
        <v>2210</v>
      </c>
      <c r="G24" s="128"/>
      <c r="H24" s="37">
        <v>10</v>
      </c>
      <c r="I24" s="37">
        <v>10</v>
      </c>
      <c r="J24" s="37">
        <v>10</v>
      </c>
      <c r="K24" s="53">
        <f t="shared" ref="K24:K29" si="2">G24+H24+I24+J24</f>
        <v>30</v>
      </c>
    </row>
    <row r="25" spans="1:11" s="23" customFormat="1" ht="88.5" hidden="1" customHeight="1">
      <c r="A25" s="109"/>
      <c r="B25" s="146" t="s">
        <v>95</v>
      </c>
      <c r="C25" s="146" t="s">
        <v>46</v>
      </c>
      <c r="D25" s="146" t="s">
        <v>15</v>
      </c>
      <c r="E25" s="146" t="s">
        <v>16</v>
      </c>
      <c r="F25" s="21" t="s">
        <v>17</v>
      </c>
      <c r="G25" s="115">
        <v>2.585</v>
      </c>
      <c r="H25" s="37"/>
      <c r="I25" s="37"/>
      <c r="J25" s="37"/>
      <c r="K25" s="112">
        <f t="shared" si="2"/>
        <v>2.585</v>
      </c>
    </row>
    <row r="26" spans="1:11" s="23" customFormat="1" ht="75.75" hidden="1" customHeight="1">
      <c r="A26" s="167" t="s">
        <v>45</v>
      </c>
      <c r="B26" s="147"/>
      <c r="C26" s="147"/>
      <c r="D26" s="147"/>
      <c r="E26" s="147"/>
      <c r="F26" s="21" t="s">
        <v>47</v>
      </c>
      <c r="G26" s="115">
        <v>295.07100000000003</v>
      </c>
      <c r="H26" s="37">
        <v>260</v>
      </c>
      <c r="I26" s="37">
        <v>260</v>
      </c>
      <c r="J26" s="37">
        <v>260</v>
      </c>
      <c r="K26" s="53">
        <f t="shared" si="2"/>
        <v>1075.0709999999999</v>
      </c>
    </row>
    <row r="27" spans="1:11" s="23" customFormat="1" ht="111" hidden="1" customHeight="1">
      <c r="A27" s="168"/>
      <c r="B27" s="147"/>
      <c r="C27" s="147"/>
      <c r="D27" s="147"/>
      <c r="E27" s="147"/>
      <c r="F27" s="33" t="s">
        <v>48</v>
      </c>
      <c r="G27" s="111">
        <v>5</v>
      </c>
      <c r="H27" s="38">
        <v>5</v>
      </c>
      <c r="I27" s="38">
        <v>5</v>
      </c>
      <c r="J27" s="38">
        <v>5</v>
      </c>
      <c r="K27" s="53">
        <f t="shared" si="2"/>
        <v>20</v>
      </c>
    </row>
    <row r="28" spans="1:11" s="23" customFormat="1" ht="75" hidden="1" customHeight="1">
      <c r="A28" s="168"/>
      <c r="B28" s="147"/>
      <c r="C28" s="147"/>
      <c r="D28" s="147"/>
      <c r="E28" s="147"/>
      <c r="F28" s="33">
        <v>2240</v>
      </c>
      <c r="G28" s="111">
        <v>6</v>
      </c>
      <c r="H28" s="38">
        <v>6</v>
      </c>
      <c r="I28" s="38">
        <v>6</v>
      </c>
      <c r="J28" s="38">
        <v>6</v>
      </c>
      <c r="K28" s="53">
        <f t="shared" si="2"/>
        <v>24</v>
      </c>
    </row>
    <row r="29" spans="1:11" s="23" customFormat="1" ht="75" hidden="1" customHeight="1">
      <c r="A29" s="169"/>
      <c r="B29" s="148"/>
      <c r="C29" s="148"/>
      <c r="D29" s="148"/>
      <c r="E29" s="148"/>
      <c r="F29" s="113" t="s">
        <v>97</v>
      </c>
      <c r="G29" s="94">
        <v>101.846</v>
      </c>
      <c r="H29" s="114"/>
      <c r="I29" s="114"/>
      <c r="J29" s="114"/>
      <c r="K29" s="112">
        <f t="shared" si="2"/>
        <v>101.846</v>
      </c>
    </row>
    <row r="30" spans="1:11" s="68" customFormat="1" ht="87.75" customHeight="1">
      <c r="A30" s="143" t="s">
        <v>49</v>
      </c>
      <c r="B30" s="146" t="s">
        <v>89</v>
      </c>
      <c r="C30" s="146" t="s">
        <v>100</v>
      </c>
      <c r="D30" s="146" t="s">
        <v>15</v>
      </c>
      <c r="E30" s="158" t="s">
        <v>81</v>
      </c>
      <c r="F30" s="69" t="s">
        <v>50</v>
      </c>
      <c r="G30" s="94">
        <v>1962.9939999999999</v>
      </c>
      <c r="H30" s="94">
        <f>G30</f>
        <v>1962.9939999999999</v>
      </c>
      <c r="I30" s="94">
        <f>G30</f>
        <v>1962.9939999999999</v>
      </c>
      <c r="J30" s="94">
        <f>G30</f>
        <v>1962.9939999999999</v>
      </c>
      <c r="K30" s="84">
        <f t="shared" ref="K30:K31" si="3">G30+H30+I30+J30</f>
        <v>7851.9759999999997</v>
      </c>
    </row>
    <row r="31" spans="1:11" s="68" customFormat="1" ht="87.75" customHeight="1">
      <c r="A31" s="144"/>
      <c r="B31" s="147"/>
      <c r="C31" s="147"/>
      <c r="D31" s="147"/>
      <c r="E31" s="159"/>
      <c r="F31" s="82" t="s">
        <v>79</v>
      </c>
      <c r="G31" s="95">
        <v>6.258</v>
      </c>
      <c r="H31" s="96"/>
      <c r="I31" s="96"/>
      <c r="J31" s="96"/>
      <c r="K31" s="97">
        <f t="shared" si="3"/>
        <v>6.258</v>
      </c>
    </row>
    <row r="32" spans="1:11" s="23" customFormat="1" ht="72.75" customHeight="1">
      <c r="A32" s="144"/>
      <c r="B32" s="147"/>
      <c r="C32" s="147"/>
      <c r="D32" s="147"/>
      <c r="E32" s="160" t="s">
        <v>16</v>
      </c>
      <c r="F32" s="33">
        <v>2210</v>
      </c>
      <c r="G32" s="111">
        <v>31.5</v>
      </c>
      <c r="H32" s="38">
        <v>50</v>
      </c>
      <c r="I32" s="38">
        <v>50</v>
      </c>
      <c r="J32" s="38">
        <v>50</v>
      </c>
      <c r="K32" s="83">
        <f t="shared" ref="K32:K42" si="4">G32+H32+I32+J32</f>
        <v>181.5</v>
      </c>
    </row>
    <row r="33" spans="1:13" s="23" customFormat="1" ht="60.75" customHeight="1">
      <c r="A33" s="144"/>
      <c r="B33" s="147"/>
      <c r="C33" s="147"/>
      <c r="D33" s="147"/>
      <c r="E33" s="160"/>
      <c r="F33" s="33" t="s">
        <v>47</v>
      </c>
      <c r="G33" s="111">
        <v>3</v>
      </c>
      <c r="H33" s="38">
        <v>10</v>
      </c>
      <c r="I33" s="38">
        <v>10</v>
      </c>
      <c r="J33" s="38">
        <v>10</v>
      </c>
      <c r="K33" s="83">
        <f t="shared" si="4"/>
        <v>33</v>
      </c>
    </row>
    <row r="34" spans="1:13" s="23" customFormat="1" ht="63.75" customHeight="1">
      <c r="A34" s="144"/>
      <c r="B34" s="147"/>
      <c r="C34" s="147"/>
      <c r="D34" s="147"/>
      <c r="E34" s="160"/>
      <c r="F34" s="33" t="s">
        <v>51</v>
      </c>
      <c r="G34" s="111">
        <v>7</v>
      </c>
      <c r="H34" s="38">
        <v>7</v>
      </c>
      <c r="I34" s="38">
        <v>7</v>
      </c>
      <c r="J34" s="38">
        <v>7</v>
      </c>
      <c r="K34" s="83">
        <f t="shared" si="4"/>
        <v>28</v>
      </c>
    </row>
    <row r="35" spans="1:13" s="23" customFormat="1" ht="57.75" customHeight="1">
      <c r="A35" s="144"/>
      <c r="B35" s="147"/>
      <c r="C35" s="147"/>
      <c r="D35" s="147"/>
      <c r="E35" s="160"/>
      <c r="F35" s="33" t="s">
        <v>52</v>
      </c>
      <c r="G35" s="111">
        <v>2</v>
      </c>
      <c r="H35" s="38">
        <v>2</v>
      </c>
      <c r="I35" s="38">
        <v>2</v>
      </c>
      <c r="J35" s="38">
        <v>2</v>
      </c>
      <c r="K35" s="83">
        <f t="shared" si="4"/>
        <v>8</v>
      </c>
      <c r="M35" s="42"/>
    </row>
    <row r="36" spans="1:13" s="23" customFormat="1" ht="56.25" customHeight="1">
      <c r="A36" s="144"/>
      <c r="B36" s="147"/>
      <c r="C36" s="147"/>
      <c r="D36" s="147"/>
      <c r="E36" s="160"/>
      <c r="F36" s="33" t="s">
        <v>48</v>
      </c>
      <c r="G36" s="111">
        <v>3</v>
      </c>
      <c r="H36" s="38">
        <v>3</v>
      </c>
      <c r="I36" s="38">
        <v>3</v>
      </c>
      <c r="J36" s="38">
        <v>3</v>
      </c>
      <c r="K36" s="83">
        <f t="shared" si="4"/>
        <v>12</v>
      </c>
    </row>
    <row r="37" spans="1:13" s="23" customFormat="1" ht="94.5" customHeight="1">
      <c r="A37" s="144"/>
      <c r="B37" s="147"/>
      <c r="C37" s="147"/>
      <c r="D37" s="147"/>
      <c r="E37" s="160"/>
      <c r="F37" s="33" t="s">
        <v>47</v>
      </c>
      <c r="G37" s="111">
        <v>2</v>
      </c>
      <c r="H37" s="38">
        <v>2</v>
      </c>
      <c r="I37" s="38">
        <v>2</v>
      </c>
      <c r="J37" s="38">
        <v>2</v>
      </c>
      <c r="K37" s="83">
        <f t="shared" si="4"/>
        <v>8</v>
      </c>
    </row>
    <row r="38" spans="1:13" s="23" customFormat="1" ht="94.5" customHeight="1">
      <c r="A38" s="145"/>
      <c r="B38" s="148"/>
      <c r="C38" s="148"/>
      <c r="D38" s="148"/>
      <c r="E38" s="108" t="s">
        <v>98</v>
      </c>
      <c r="F38" s="109" t="s">
        <v>17</v>
      </c>
      <c r="G38" s="111">
        <v>50</v>
      </c>
      <c r="H38" s="38"/>
      <c r="I38" s="38"/>
      <c r="J38" s="38"/>
      <c r="K38" s="83">
        <f t="shared" si="4"/>
        <v>50</v>
      </c>
    </row>
    <row r="39" spans="1:13" s="23" customFormat="1" ht="72.75" hidden="1" customHeight="1">
      <c r="A39" s="143" t="s">
        <v>53</v>
      </c>
      <c r="B39" s="146" t="s">
        <v>80</v>
      </c>
      <c r="C39" s="146" t="s">
        <v>85</v>
      </c>
      <c r="D39" s="155" t="s">
        <v>15</v>
      </c>
      <c r="E39" s="146" t="s">
        <v>16</v>
      </c>
      <c r="F39" s="21">
        <v>2210</v>
      </c>
      <c r="G39" s="128">
        <v>15</v>
      </c>
      <c r="H39" s="37">
        <v>20</v>
      </c>
      <c r="I39" s="37">
        <v>20</v>
      </c>
      <c r="J39" s="37">
        <v>20</v>
      </c>
      <c r="K39" s="41">
        <f t="shared" si="4"/>
        <v>75</v>
      </c>
    </row>
    <row r="40" spans="1:13" s="23" customFormat="1" ht="49.5" hidden="1" customHeight="1">
      <c r="A40" s="144"/>
      <c r="B40" s="147"/>
      <c r="C40" s="147"/>
      <c r="D40" s="156"/>
      <c r="E40" s="147"/>
      <c r="F40" s="21">
        <v>2240</v>
      </c>
      <c r="G40" s="128">
        <v>38.299999999999997</v>
      </c>
      <c r="H40" s="37">
        <v>20</v>
      </c>
      <c r="I40" s="37">
        <v>20</v>
      </c>
      <c r="J40" s="37">
        <v>20</v>
      </c>
      <c r="K40" s="41">
        <f t="shared" si="4"/>
        <v>98.3</v>
      </c>
    </row>
    <row r="41" spans="1:13" s="23" customFormat="1" ht="49.5" hidden="1" customHeight="1" thickBot="1">
      <c r="A41" s="154"/>
      <c r="B41" s="148"/>
      <c r="C41" s="148"/>
      <c r="D41" s="157"/>
      <c r="E41" s="148"/>
      <c r="F41" s="46" t="s">
        <v>86</v>
      </c>
      <c r="G41" s="129">
        <v>265.2</v>
      </c>
      <c r="H41" s="47"/>
      <c r="I41" s="47"/>
      <c r="J41" s="47"/>
      <c r="K41" s="41">
        <f t="shared" si="4"/>
        <v>265.2</v>
      </c>
    </row>
    <row r="42" spans="1:13" s="23" customFormat="1" ht="127.5" hidden="1" customHeight="1">
      <c r="A42" s="28" t="s">
        <v>54</v>
      </c>
      <c r="B42" s="107" t="s">
        <v>90</v>
      </c>
      <c r="C42" s="44" t="s">
        <v>55</v>
      </c>
      <c r="D42" s="45" t="s">
        <v>15</v>
      </c>
      <c r="E42" s="44" t="s">
        <v>16</v>
      </c>
      <c r="F42" s="46">
        <v>2210</v>
      </c>
      <c r="G42" s="129">
        <v>10.5</v>
      </c>
      <c r="H42" s="47">
        <v>20</v>
      </c>
      <c r="I42" s="47">
        <v>20</v>
      </c>
      <c r="J42" s="47">
        <v>20</v>
      </c>
      <c r="K42" s="48">
        <f t="shared" si="4"/>
        <v>70.5</v>
      </c>
    </row>
    <row r="43" spans="1:13" ht="15.75" hidden="1" customHeight="1">
      <c r="A43" s="149" t="s">
        <v>56</v>
      </c>
      <c r="B43" s="149"/>
      <c r="C43" s="149"/>
      <c r="D43" s="149"/>
      <c r="E43" s="149"/>
      <c r="F43" s="49"/>
      <c r="G43" s="130">
        <f>G44+G45+G46+G47+G48</f>
        <v>21</v>
      </c>
      <c r="H43" s="50">
        <f>H44+H45+H46+H47+H48</f>
        <v>80</v>
      </c>
      <c r="I43" s="51">
        <f>I44+I45+I46+I47+I48</f>
        <v>80</v>
      </c>
      <c r="J43" s="51">
        <f>J44+J45+J46+J47+J48</f>
        <v>80</v>
      </c>
      <c r="K43" s="52">
        <f>K44+K45+K46+K47+K48</f>
        <v>261</v>
      </c>
    </row>
    <row r="44" spans="1:13" s="23" customFormat="1" ht="87.75" hidden="1" customHeight="1">
      <c r="A44" s="18" t="s">
        <v>57</v>
      </c>
      <c r="B44" s="19" t="s">
        <v>58</v>
      </c>
      <c r="C44" s="20" t="s">
        <v>59</v>
      </c>
      <c r="D44" s="43" t="s">
        <v>15</v>
      </c>
      <c r="E44" s="20" t="s">
        <v>16</v>
      </c>
      <c r="F44" s="21">
        <v>2240</v>
      </c>
      <c r="G44" s="128"/>
      <c r="H44" s="37">
        <v>10</v>
      </c>
      <c r="I44" s="37">
        <v>10</v>
      </c>
      <c r="J44" s="37">
        <v>10</v>
      </c>
      <c r="K44" s="22">
        <f>G44+H44+I44+J44</f>
        <v>30</v>
      </c>
    </row>
    <row r="45" spans="1:13" s="23" customFormat="1" ht="128.25" hidden="1" customHeight="1">
      <c r="A45" s="18" t="s">
        <v>60</v>
      </c>
      <c r="B45" s="106" t="s">
        <v>91</v>
      </c>
      <c r="C45" s="20" t="s">
        <v>61</v>
      </c>
      <c r="D45" s="43" t="s">
        <v>15</v>
      </c>
      <c r="E45" s="20" t="s">
        <v>16</v>
      </c>
      <c r="F45" s="21" t="s">
        <v>17</v>
      </c>
      <c r="G45" s="128">
        <v>10.5</v>
      </c>
      <c r="H45" s="37">
        <v>30</v>
      </c>
      <c r="I45" s="37">
        <v>30</v>
      </c>
      <c r="J45" s="37">
        <v>30</v>
      </c>
      <c r="K45" s="22">
        <f>G45+H45+I45+J45</f>
        <v>100.5</v>
      </c>
    </row>
    <row r="46" spans="1:13" s="23" customFormat="1" ht="65.25" hidden="1" customHeight="1">
      <c r="A46" s="150" t="s">
        <v>62</v>
      </c>
      <c r="B46" s="151" t="s">
        <v>96</v>
      </c>
      <c r="C46" s="152" t="s">
        <v>63</v>
      </c>
      <c r="D46" s="153" t="s">
        <v>15</v>
      </c>
      <c r="E46" s="152" t="s">
        <v>16</v>
      </c>
      <c r="F46" s="33" t="s">
        <v>17</v>
      </c>
      <c r="G46" s="111"/>
      <c r="H46" s="38">
        <v>10</v>
      </c>
      <c r="I46" s="38">
        <v>10</v>
      </c>
      <c r="J46" s="38">
        <v>10</v>
      </c>
      <c r="K46" s="22">
        <f>G46+H46+I46+J46</f>
        <v>30</v>
      </c>
    </row>
    <row r="47" spans="1:13" s="23" customFormat="1" ht="44.25" hidden="1" customHeight="1">
      <c r="A47" s="150"/>
      <c r="B47" s="151"/>
      <c r="C47" s="152"/>
      <c r="D47" s="153"/>
      <c r="E47" s="152"/>
      <c r="F47" s="39" t="s">
        <v>47</v>
      </c>
      <c r="G47" s="131"/>
      <c r="H47" s="40">
        <v>15</v>
      </c>
      <c r="I47" s="40">
        <v>15</v>
      </c>
      <c r="J47" s="40">
        <v>15</v>
      </c>
      <c r="K47" s="22">
        <f>G47+H47+I47+J47</f>
        <v>45</v>
      </c>
    </row>
    <row r="48" spans="1:13" s="23" customFormat="1" ht="127.5" hidden="1" customHeight="1">
      <c r="A48" s="28" t="s">
        <v>64</v>
      </c>
      <c r="B48" s="29" t="s">
        <v>92</v>
      </c>
      <c r="C48" s="30" t="s">
        <v>35</v>
      </c>
      <c r="D48" s="30" t="s">
        <v>15</v>
      </c>
      <c r="E48" s="30" t="s">
        <v>16</v>
      </c>
      <c r="F48" s="31" t="s">
        <v>17</v>
      </c>
      <c r="G48" s="132">
        <v>10.5</v>
      </c>
      <c r="H48" s="32">
        <v>15</v>
      </c>
      <c r="I48" s="32">
        <v>15</v>
      </c>
      <c r="J48" s="32">
        <v>15</v>
      </c>
      <c r="K48" s="22">
        <f>G48+H48+I48+J48</f>
        <v>55.5</v>
      </c>
    </row>
    <row r="49" spans="1:1024" ht="15.75" hidden="1" customHeight="1">
      <c r="A49" s="149" t="s">
        <v>65</v>
      </c>
      <c r="B49" s="149"/>
      <c r="C49" s="149"/>
      <c r="D49" s="149"/>
      <c r="E49" s="149"/>
      <c r="F49" s="49"/>
      <c r="G49" s="130">
        <f>G50+G51</f>
        <v>0</v>
      </c>
      <c r="H49" s="50">
        <f>H50+H51</f>
        <v>15</v>
      </c>
      <c r="I49" s="51">
        <f>I50+I51</f>
        <v>15</v>
      </c>
      <c r="J49" s="51">
        <f>J50+J51</f>
        <v>15</v>
      </c>
      <c r="K49" s="52">
        <f>K50+K51</f>
        <v>45</v>
      </c>
    </row>
    <row r="50" spans="1:1024" s="23" customFormat="1" ht="108" hidden="1" customHeight="1">
      <c r="A50" s="18" t="s">
        <v>66</v>
      </c>
      <c r="B50" s="19" t="s">
        <v>67</v>
      </c>
      <c r="C50" s="20" t="s">
        <v>68</v>
      </c>
      <c r="D50" s="20" t="s">
        <v>15</v>
      </c>
      <c r="E50" s="20" t="s">
        <v>16</v>
      </c>
      <c r="F50" s="21">
        <v>2210</v>
      </c>
      <c r="G50" s="128"/>
      <c r="H50" s="37">
        <v>10</v>
      </c>
      <c r="I50" s="37">
        <v>10</v>
      </c>
      <c r="J50" s="37">
        <v>10</v>
      </c>
      <c r="K50" s="22">
        <f>G50+H50+I50+J50</f>
        <v>30</v>
      </c>
    </row>
    <row r="51" spans="1:1024" s="23" customFormat="1" ht="69" hidden="1">
      <c r="A51" s="18" t="s">
        <v>69</v>
      </c>
      <c r="B51" s="19" t="s">
        <v>70</v>
      </c>
      <c r="C51" s="20" t="s">
        <v>71</v>
      </c>
      <c r="D51" s="20" t="s">
        <v>15</v>
      </c>
      <c r="E51" s="20" t="s">
        <v>16</v>
      </c>
      <c r="F51" s="21" t="s">
        <v>17</v>
      </c>
      <c r="G51" s="128"/>
      <c r="H51" s="37">
        <v>5</v>
      </c>
      <c r="I51" s="37">
        <v>5</v>
      </c>
      <c r="J51" s="37">
        <v>5</v>
      </c>
      <c r="K51" s="22">
        <f>G51+H51+I51+J51</f>
        <v>15</v>
      </c>
    </row>
    <row r="52" spans="1:1024" ht="15.75" hidden="1" customHeight="1">
      <c r="A52" s="149" t="s">
        <v>72</v>
      </c>
      <c r="B52" s="149"/>
      <c r="C52" s="149"/>
      <c r="D52" s="149"/>
      <c r="E52" s="149"/>
      <c r="F52" s="49"/>
      <c r="G52" s="130">
        <f>G53</f>
        <v>10.5</v>
      </c>
      <c r="H52" s="50">
        <f>H53</f>
        <v>20</v>
      </c>
      <c r="I52" s="51">
        <f>I53</f>
        <v>20</v>
      </c>
      <c r="J52" s="51">
        <f>J53</f>
        <v>20</v>
      </c>
      <c r="K52" s="52">
        <f>K53</f>
        <v>70.5</v>
      </c>
    </row>
    <row r="53" spans="1:1024" s="23" customFormat="1" ht="99.75" hidden="1" customHeight="1">
      <c r="A53" s="18" t="s">
        <v>73</v>
      </c>
      <c r="B53" s="106" t="s">
        <v>93</v>
      </c>
      <c r="C53" s="20" t="s">
        <v>74</v>
      </c>
      <c r="D53" s="20" t="s">
        <v>15</v>
      </c>
      <c r="E53" s="20" t="s">
        <v>16</v>
      </c>
      <c r="F53" s="21" t="s">
        <v>17</v>
      </c>
      <c r="G53" s="128">
        <v>10.5</v>
      </c>
      <c r="H53" s="37">
        <v>20</v>
      </c>
      <c r="I53" s="53">
        <v>20</v>
      </c>
      <c r="J53" s="53">
        <v>20</v>
      </c>
      <c r="K53" s="22">
        <f>G53+H53+I53+J53</f>
        <v>70.5</v>
      </c>
    </row>
    <row r="54" spans="1:1024" s="104" customFormat="1" ht="49.5" hidden="1" customHeight="1">
      <c r="A54" s="98"/>
      <c r="B54" s="99" t="s">
        <v>82</v>
      </c>
      <c r="C54" s="100"/>
      <c r="D54" s="100"/>
      <c r="E54" s="101" t="s">
        <v>83</v>
      </c>
      <c r="F54" s="102" t="s">
        <v>84</v>
      </c>
      <c r="G54" s="133"/>
      <c r="H54" s="103"/>
      <c r="I54" s="103"/>
      <c r="J54" s="103"/>
      <c r="K54" s="103"/>
    </row>
    <row r="55" spans="1:1024" ht="16.2" thickBot="1">
      <c r="A55" s="54"/>
      <c r="B55" s="140" t="s">
        <v>99</v>
      </c>
      <c r="C55" s="141"/>
      <c r="D55" s="141"/>
      <c r="E55" s="142"/>
      <c r="F55" s="55"/>
      <c r="G55" s="134">
        <f>G12+G19+G23+G43+G49+G52+G54</f>
        <v>2863.4539999999997</v>
      </c>
      <c r="H55" s="134">
        <f>H12+H19+H23+H43+H49+H52+H54</f>
        <v>2662.9939999999997</v>
      </c>
      <c r="I55" s="134">
        <f>I12+I19+I23+I43+I49+I52+I54</f>
        <v>2662.9939999999997</v>
      </c>
      <c r="J55" s="134">
        <f>J12+J19+J23+J43+J49+J52+J54</f>
        <v>2662.9939999999997</v>
      </c>
      <c r="K55" s="134">
        <f>K12+K19+K23+K43+K49+K52+K54</f>
        <v>10852.436</v>
      </c>
    </row>
    <row r="56" spans="1:1024">
      <c r="A56" s="56"/>
      <c r="B56" s="57"/>
      <c r="C56" s="8"/>
      <c r="F56" s="58"/>
      <c r="G56" s="135"/>
      <c r="H56" s="58"/>
      <c r="I56" s="58"/>
      <c r="J56" s="59"/>
      <c r="K56" s="60"/>
    </row>
    <row r="57" spans="1:1024">
      <c r="A57" s="56"/>
      <c r="B57" s="57"/>
      <c r="C57" s="8"/>
      <c r="F57" s="58"/>
      <c r="G57" s="135"/>
      <c r="H57" s="58"/>
      <c r="I57" s="58"/>
      <c r="J57" s="59"/>
      <c r="K57" s="60"/>
    </row>
    <row r="58" spans="1:1024" s="79" customFormat="1" ht="18">
      <c r="A58" s="72"/>
      <c r="B58" s="73" t="s">
        <v>75</v>
      </c>
      <c r="C58" s="74"/>
      <c r="D58" s="75" t="s">
        <v>76</v>
      </c>
      <c r="E58" s="75"/>
      <c r="F58" s="76"/>
      <c r="G58" s="136"/>
      <c r="H58" s="76"/>
      <c r="I58" s="76"/>
      <c r="J58" s="77"/>
      <c r="K58" s="78"/>
      <c r="L58" s="75"/>
      <c r="M58" s="75"/>
      <c r="N58" s="75"/>
      <c r="O58" s="75"/>
      <c r="P58" s="75"/>
      <c r="Q58" s="75"/>
      <c r="R58" s="75"/>
      <c r="S58" s="75"/>
      <c r="T58" s="75"/>
      <c r="U58" s="75"/>
      <c r="V58" s="75"/>
      <c r="W58" s="75"/>
      <c r="X58" s="75"/>
      <c r="Y58" s="75"/>
      <c r="Z58" s="75"/>
      <c r="AA58" s="75"/>
      <c r="AB58" s="75"/>
      <c r="AC58" s="75"/>
      <c r="AD58" s="75"/>
      <c r="AE58" s="75"/>
      <c r="AF58" s="75"/>
      <c r="AG58" s="75"/>
      <c r="AH58" s="75"/>
      <c r="AI58" s="75"/>
      <c r="AJ58" s="75"/>
      <c r="AK58" s="75"/>
      <c r="AL58" s="75"/>
      <c r="AM58" s="75"/>
      <c r="AN58" s="75"/>
      <c r="AO58" s="75"/>
      <c r="AP58" s="75"/>
      <c r="AQ58" s="75"/>
      <c r="AR58" s="75"/>
      <c r="AS58" s="75"/>
      <c r="AT58" s="75"/>
      <c r="AU58" s="75"/>
      <c r="AV58" s="75"/>
      <c r="AW58" s="75"/>
      <c r="AX58" s="75"/>
      <c r="AY58" s="75"/>
      <c r="AZ58" s="75"/>
      <c r="BA58" s="75"/>
      <c r="BB58" s="75"/>
      <c r="BC58" s="75"/>
      <c r="BD58" s="75"/>
      <c r="BE58" s="75"/>
      <c r="BF58" s="75"/>
      <c r="BG58" s="75"/>
      <c r="BH58" s="75"/>
      <c r="BI58" s="75"/>
      <c r="BJ58" s="75"/>
      <c r="BK58" s="75"/>
      <c r="BL58" s="75"/>
      <c r="BM58" s="75"/>
      <c r="BN58" s="75"/>
      <c r="BO58" s="75"/>
      <c r="BP58" s="75"/>
      <c r="BQ58" s="75"/>
      <c r="BR58" s="75"/>
      <c r="BS58" s="75"/>
      <c r="BT58" s="75"/>
      <c r="BU58" s="75"/>
      <c r="BV58" s="75"/>
      <c r="BW58" s="75"/>
      <c r="BX58" s="75"/>
      <c r="BY58" s="75"/>
      <c r="BZ58" s="75"/>
      <c r="CA58" s="75"/>
      <c r="CB58" s="75"/>
      <c r="CC58" s="75"/>
      <c r="CD58" s="75"/>
      <c r="CE58" s="75"/>
      <c r="CF58" s="75"/>
      <c r="CG58" s="75"/>
      <c r="CH58" s="75"/>
      <c r="CI58" s="75"/>
      <c r="CJ58" s="75"/>
      <c r="CK58" s="75"/>
      <c r="CL58" s="75"/>
      <c r="CM58" s="75"/>
      <c r="CN58" s="75"/>
      <c r="CO58" s="75"/>
      <c r="CP58" s="75"/>
      <c r="CQ58" s="75"/>
      <c r="CR58" s="75"/>
      <c r="CS58" s="75"/>
      <c r="CT58" s="75"/>
      <c r="CU58" s="75"/>
      <c r="CV58" s="75"/>
      <c r="CW58" s="75"/>
      <c r="CX58" s="75"/>
      <c r="CY58" s="75"/>
      <c r="CZ58" s="75"/>
      <c r="DA58" s="75"/>
      <c r="DB58" s="75"/>
      <c r="DC58" s="75"/>
      <c r="DD58" s="75"/>
      <c r="DE58" s="75"/>
      <c r="DF58" s="75"/>
      <c r="DG58" s="75"/>
      <c r="DH58" s="75"/>
      <c r="DI58" s="75"/>
      <c r="DJ58" s="75"/>
      <c r="DK58" s="75"/>
      <c r="DL58" s="75"/>
      <c r="DM58" s="75"/>
      <c r="DN58" s="75"/>
      <c r="DO58" s="75"/>
      <c r="DP58" s="75"/>
      <c r="DQ58" s="75"/>
      <c r="DR58" s="75"/>
      <c r="DS58" s="75"/>
      <c r="DT58" s="75"/>
      <c r="DU58" s="75"/>
      <c r="DV58" s="75"/>
      <c r="DW58" s="75"/>
      <c r="DX58" s="75"/>
      <c r="DY58" s="75"/>
      <c r="DZ58" s="75"/>
      <c r="EA58" s="75"/>
      <c r="EB58" s="75"/>
      <c r="EC58" s="75"/>
      <c r="ED58" s="75"/>
      <c r="EE58" s="75"/>
      <c r="EF58" s="75"/>
      <c r="EG58" s="75"/>
      <c r="EH58" s="75"/>
      <c r="EI58" s="75"/>
      <c r="EJ58" s="75"/>
      <c r="EK58" s="75"/>
      <c r="EL58" s="75"/>
      <c r="EM58" s="75"/>
      <c r="EN58" s="75"/>
      <c r="EO58" s="75"/>
      <c r="EP58" s="75"/>
      <c r="EQ58" s="75"/>
      <c r="ER58" s="75"/>
      <c r="ES58" s="75"/>
      <c r="ET58" s="75"/>
      <c r="EU58" s="75"/>
      <c r="EV58" s="75"/>
      <c r="EW58" s="75"/>
      <c r="EX58" s="75"/>
      <c r="EY58" s="75"/>
      <c r="EZ58" s="75"/>
      <c r="FA58" s="75"/>
      <c r="FB58" s="75"/>
      <c r="FC58" s="75"/>
      <c r="FD58" s="75"/>
      <c r="FE58" s="75"/>
      <c r="FF58" s="75"/>
      <c r="FG58" s="75"/>
      <c r="FH58" s="75"/>
      <c r="FI58" s="75"/>
      <c r="FJ58" s="75"/>
      <c r="FK58" s="75"/>
      <c r="FL58" s="75"/>
      <c r="FM58" s="75"/>
      <c r="FN58" s="75"/>
      <c r="FO58" s="75"/>
      <c r="FP58" s="75"/>
      <c r="FQ58" s="75"/>
      <c r="FR58" s="75"/>
      <c r="FS58" s="75"/>
      <c r="FT58" s="75"/>
      <c r="FU58" s="75"/>
      <c r="FV58" s="75"/>
      <c r="FW58" s="75"/>
      <c r="FX58" s="75"/>
      <c r="FY58" s="75"/>
      <c r="FZ58" s="75"/>
      <c r="GA58" s="75"/>
      <c r="GB58" s="75"/>
      <c r="GC58" s="75"/>
      <c r="GD58" s="75"/>
      <c r="GE58" s="75"/>
      <c r="GF58" s="75"/>
      <c r="GG58" s="75"/>
      <c r="GH58" s="75"/>
      <c r="GI58" s="75"/>
      <c r="GJ58" s="75"/>
      <c r="GK58" s="75"/>
      <c r="GL58" s="75"/>
      <c r="GM58" s="75"/>
      <c r="GN58" s="75"/>
      <c r="GO58" s="75"/>
      <c r="GP58" s="75"/>
      <c r="GQ58" s="75"/>
      <c r="GR58" s="75"/>
      <c r="GS58" s="75"/>
      <c r="GT58" s="75"/>
      <c r="GU58" s="75"/>
      <c r="GV58" s="75"/>
      <c r="GW58" s="75"/>
      <c r="GX58" s="75"/>
      <c r="GY58" s="75"/>
      <c r="GZ58" s="75"/>
      <c r="HA58" s="75"/>
      <c r="HB58" s="75"/>
      <c r="HC58" s="75"/>
      <c r="HD58" s="75"/>
      <c r="HE58" s="75"/>
      <c r="HF58" s="75"/>
      <c r="HG58" s="75"/>
      <c r="HH58" s="75"/>
      <c r="HI58" s="75"/>
      <c r="HJ58" s="75"/>
      <c r="HK58" s="75"/>
      <c r="HL58" s="75"/>
      <c r="HM58" s="75"/>
      <c r="HN58" s="75"/>
      <c r="HO58" s="75"/>
      <c r="HP58" s="75"/>
      <c r="HQ58" s="75"/>
      <c r="HR58" s="75"/>
      <c r="HS58" s="75"/>
      <c r="HT58" s="75"/>
      <c r="HU58" s="75"/>
      <c r="HV58" s="75"/>
      <c r="HW58" s="75"/>
      <c r="HX58" s="75"/>
      <c r="HY58" s="75"/>
      <c r="HZ58" s="75"/>
      <c r="IA58" s="75"/>
      <c r="IB58" s="75"/>
      <c r="IC58" s="75"/>
      <c r="ID58" s="75"/>
      <c r="IE58" s="75"/>
      <c r="IF58" s="75"/>
      <c r="IG58" s="75"/>
      <c r="IH58" s="75"/>
      <c r="II58" s="75"/>
      <c r="IJ58" s="75"/>
      <c r="IK58" s="75"/>
      <c r="IL58" s="75"/>
      <c r="IM58" s="75"/>
      <c r="IN58" s="75"/>
      <c r="IO58" s="75"/>
      <c r="IP58" s="75"/>
      <c r="IQ58" s="75"/>
      <c r="IR58" s="75"/>
      <c r="IS58" s="75"/>
      <c r="IT58" s="75"/>
      <c r="IU58" s="75"/>
      <c r="IV58" s="75"/>
      <c r="IW58" s="75"/>
      <c r="IX58" s="75"/>
      <c r="IY58" s="75"/>
      <c r="IZ58" s="75"/>
      <c r="JA58" s="75"/>
      <c r="JB58" s="75"/>
      <c r="JC58" s="75"/>
      <c r="JD58" s="75"/>
      <c r="JE58" s="75"/>
      <c r="JF58" s="75"/>
      <c r="JG58" s="75"/>
      <c r="JH58" s="75"/>
      <c r="JI58" s="75"/>
      <c r="JJ58" s="75"/>
      <c r="JK58" s="75"/>
      <c r="JL58" s="75"/>
      <c r="JM58" s="75"/>
      <c r="JN58" s="75"/>
      <c r="JO58" s="75"/>
      <c r="JP58" s="75"/>
      <c r="JQ58" s="75"/>
      <c r="JR58" s="75"/>
      <c r="JS58" s="75"/>
      <c r="JT58" s="75"/>
      <c r="JU58" s="75"/>
      <c r="JV58" s="75"/>
      <c r="JW58" s="75"/>
      <c r="JX58" s="75"/>
      <c r="JY58" s="75"/>
      <c r="JZ58" s="75"/>
      <c r="KA58" s="75"/>
      <c r="KB58" s="75"/>
      <c r="KC58" s="75"/>
      <c r="KD58" s="75"/>
      <c r="KE58" s="75"/>
      <c r="KF58" s="75"/>
      <c r="KG58" s="75"/>
      <c r="KH58" s="75"/>
      <c r="KI58" s="75"/>
      <c r="KJ58" s="75"/>
      <c r="KK58" s="75"/>
      <c r="KL58" s="75"/>
      <c r="KM58" s="75"/>
      <c r="KN58" s="75"/>
      <c r="KO58" s="75"/>
      <c r="KP58" s="75"/>
      <c r="KQ58" s="75"/>
      <c r="KR58" s="75"/>
      <c r="KS58" s="75"/>
      <c r="KT58" s="75"/>
      <c r="KU58" s="75"/>
      <c r="KV58" s="75"/>
      <c r="KW58" s="75"/>
      <c r="KX58" s="75"/>
      <c r="KY58" s="75"/>
      <c r="KZ58" s="75"/>
      <c r="LA58" s="75"/>
      <c r="LB58" s="75"/>
      <c r="LC58" s="75"/>
      <c r="LD58" s="75"/>
      <c r="LE58" s="75"/>
      <c r="LF58" s="75"/>
      <c r="LG58" s="75"/>
      <c r="LH58" s="75"/>
      <c r="LI58" s="75"/>
      <c r="LJ58" s="75"/>
      <c r="LK58" s="75"/>
      <c r="LL58" s="75"/>
      <c r="LM58" s="75"/>
      <c r="LN58" s="75"/>
      <c r="LO58" s="75"/>
      <c r="LP58" s="75"/>
      <c r="LQ58" s="75"/>
      <c r="LR58" s="75"/>
      <c r="LS58" s="75"/>
      <c r="LT58" s="75"/>
      <c r="LU58" s="75"/>
      <c r="LV58" s="75"/>
      <c r="LW58" s="75"/>
      <c r="LX58" s="75"/>
      <c r="LY58" s="75"/>
      <c r="LZ58" s="75"/>
      <c r="MA58" s="75"/>
      <c r="MB58" s="75"/>
      <c r="MC58" s="75"/>
      <c r="MD58" s="75"/>
      <c r="ME58" s="75"/>
      <c r="MF58" s="75"/>
      <c r="MG58" s="75"/>
      <c r="MH58" s="75"/>
      <c r="MI58" s="75"/>
      <c r="MJ58" s="75"/>
      <c r="MK58" s="75"/>
      <c r="ML58" s="75"/>
      <c r="MM58" s="75"/>
      <c r="MN58" s="75"/>
      <c r="MO58" s="75"/>
      <c r="MP58" s="75"/>
      <c r="MQ58" s="75"/>
      <c r="MR58" s="75"/>
      <c r="MS58" s="75"/>
      <c r="MT58" s="75"/>
      <c r="MU58" s="75"/>
      <c r="MV58" s="75"/>
      <c r="MW58" s="75"/>
      <c r="MX58" s="75"/>
      <c r="MY58" s="75"/>
      <c r="MZ58" s="75"/>
      <c r="NA58" s="75"/>
      <c r="NB58" s="75"/>
      <c r="NC58" s="75"/>
      <c r="ND58" s="75"/>
      <c r="NE58" s="75"/>
      <c r="NF58" s="75"/>
      <c r="NG58" s="75"/>
      <c r="NH58" s="75"/>
      <c r="NI58" s="75"/>
      <c r="NJ58" s="75"/>
      <c r="NK58" s="75"/>
      <c r="NL58" s="75"/>
      <c r="NM58" s="75"/>
      <c r="NN58" s="75"/>
      <c r="NO58" s="75"/>
      <c r="NP58" s="75"/>
      <c r="NQ58" s="75"/>
      <c r="NR58" s="75"/>
      <c r="NS58" s="75"/>
      <c r="NT58" s="75"/>
      <c r="NU58" s="75"/>
      <c r="NV58" s="75"/>
      <c r="NW58" s="75"/>
      <c r="NX58" s="75"/>
      <c r="NY58" s="75"/>
      <c r="NZ58" s="75"/>
      <c r="OA58" s="75"/>
      <c r="OB58" s="75"/>
      <c r="OC58" s="75"/>
      <c r="OD58" s="75"/>
      <c r="OE58" s="75"/>
      <c r="OF58" s="75"/>
      <c r="OG58" s="75"/>
      <c r="OH58" s="75"/>
      <c r="OI58" s="75"/>
      <c r="OJ58" s="75"/>
      <c r="OK58" s="75"/>
      <c r="OL58" s="75"/>
      <c r="OM58" s="75"/>
      <c r="ON58" s="75"/>
      <c r="OO58" s="75"/>
      <c r="OP58" s="75"/>
      <c r="OQ58" s="75"/>
      <c r="OR58" s="75"/>
      <c r="OS58" s="75"/>
      <c r="OT58" s="75"/>
      <c r="OU58" s="75"/>
      <c r="OV58" s="75"/>
      <c r="OW58" s="75"/>
      <c r="OX58" s="75"/>
      <c r="OY58" s="75"/>
      <c r="OZ58" s="75"/>
      <c r="PA58" s="75"/>
      <c r="PB58" s="75"/>
      <c r="PC58" s="75"/>
      <c r="PD58" s="75"/>
      <c r="PE58" s="75"/>
      <c r="PF58" s="75"/>
      <c r="PG58" s="75"/>
      <c r="PH58" s="75"/>
      <c r="PI58" s="75"/>
      <c r="PJ58" s="75"/>
      <c r="PK58" s="75"/>
      <c r="PL58" s="75"/>
      <c r="PM58" s="75"/>
      <c r="PN58" s="75"/>
      <c r="PO58" s="75"/>
      <c r="PP58" s="75"/>
      <c r="PQ58" s="75"/>
      <c r="PR58" s="75"/>
      <c r="PS58" s="75"/>
      <c r="PT58" s="75"/>
      <c r="PU58" s="75"/>
      <c r="PV58" s="75"/>
      <c r="PW58" s="75"/>
      <c r="PX58" s="75"/>
      <c r="PY58" s="75"/>
      <c r="PZ58" s="75"/>
      <c r="QA58" s="75"/>
      <c r="QB58" s="75"/>
      <c r="QC58" s="75"/>
      <c r="QD58" s="75"/>
      <c r="QE58" s="75"/>
      <c r="QF58" s="75"/>
      <c r="QG58" s="75"/>
      <c r="QH58" s="75"/>
      <c r="QI58" s="75"/>
      <c r="QJ58" s="75"/>
      <c r="QK58" s="75"/>
      <c r="QL58" s="75"/>
      <c r="QM58" s="75"/>
      <c r="QN58" s="75"/>
      <c r="QO58" s="75"/>
      <c r="QP58" s="75"/>
      <c r="QQ58" s="75"/>
      <c r="QR58" s="75"/>
      <c r="QS58" s="75"/>
      <c r="QT58" s="75"/>
      <c r="QU58" s="75"/>
      <c r="QV58" s="75"/>
      <c r="QW58" s="75"/>
      <c r="QX58" s="75"/>
      <c r="QY58" s="75"/>
      <c r="QZ58" s="75"/>
      <c r="RA58" s="75"/>
      <c r="RB58" s="75"/>
      <c r="RC58" s="75"/>
      <c r="RD58" s="75"/>
      <c r="RE58" s="75"/>
      <c r="RF58" s="75"/>
      <c r="RG58" s="75"/>
      <c r="RH58" s="75"/>
      <c r="RI58" s="75"/>
      <c r="RJ58" s="75"/>
      <c r="RK58" s="75"/>
      <c r="RL58" s="75"/>
      <c r="RM58" s="75"/>
      <c r="RN58" s="75"/>
      <c r="RO58" s="75"/>
      <c r="RP58" s="75"/>
      <c r="RQ58" s="75"/>
      <c r="RR58" s="75"/>
      <c r="RS58" s="75"/>
      <c r="RT58" s="75"/>
      <c r="RU58" s="75"/>
      <c r="RV58" s="75"/>
      <c r="RW58" s="75"/>
      <c r="RX58" s="75"/>
      <c r="RY58" s="75"/>
      <c r="RZ58" s="75"/>
      <c r="SA58" s="75"/>
      <c r="SB58" s="75"/>
      <c r="SC58" s="75"/>
      <c r="SD58" s="75"/>
      <c r="SE58" s="75"/>
      <c r="SF58" s="75"/>
      <c r="SG58" s="75"/>
      <c r="SH58" s="75"/>
      <c r="SI58" s="75"/>
      <c r="SJ58" s="75"/>
      <c r="SK58" s="75"/>
      <c r="SL58" s="75"/>
      <c r="SM58" s="75"/>
      <c r="SN58" s="75"/>
      <c r="SO58" s="75"/>
      <c r="SP58" s="75"/>
      <c r="SQ58" s="75"/>
      <c r="SR58" s="75"/>
      <c r="SS58" s="75"/>
      <c r="ST58" s="75"/>
      <c r="SU58" s="75"/>
      <c r="SV58" s="75"/>
      <c r="SW58" s="75"/>
      <c r="SX58" s="75"/>
      <c r="SY58" s="75"/>
      <c r="SZ58" s="75"/>
      <c r="TA58" s="75"/>
      <c r="TB58" s="75"/>
      <c r="TC58" s="75"/>
      <c r="TD58" s="75"/>
      <c r="TE58" s="75"/>
      <c r="TF58" s="75"/>
      <c r="TG58" s="75"/>
      <c r="TH58" s="75"/>
      <c r="TI58" s="75"/>
      <c r="TJ58" s="75"/>
      <c r="TK58" s="75"/>
      <c r="TL58" s="75"/>
      <c r="TM58" s="75"/>
      <c r="TN58" s="75"/>
      <c r="TO58" s="75"/>
      <c r="TP58" s="75"/>
      <c r="TQ58" s="75"/>
      <c r="TR58" s="75"/>
      <c r="TS58" s="75"/>
      <c r="TT58" s="75"/>
      <c r="TU58" s="75"/>
      <c r="TV58" s="75"/>
      <c r="TW58" s="75"/>
      <c r="TX58" s="75"/>
      <c r="TY58" s="75"/>
      <c r="TZ58" s="75"/>
      <c r="UA58" s="75"/>
      <c r="UB58" s="75"/>
      <c r="UC58" s="75"/>
      <c r="UD58" s="75"/>
      <c r="UE58" s="75"/>
      <c r="UF58" s="75"/>
      <c r="UG58" s="75"/>
      <c r="UH58" s="75"/>
      <c r="UI58" s="75"/>
      <c r="UJ58" s="75"/>
      <c r="UK58" s="75"/>
      <c r="UL58" s="75"/>
      <c r="UM58" s="75"/>
      <c r="UN58" s="75"/>
      <c r="UO58" s="75"/>
      <c r="UP58" s="75"/>
      <c r="UQ58" s="75"/>
      <c r="UR58" s="75"/>
      <c r="US58" s="75"/>
      <c r="UT58" s="75"/>
      <c r="UU58" s="75"/>
      <c r="UV58" s="75"/>
      <c r="UW58" s="75"/>
      <c r="UX58" s="75"/>
      <c r="UY58" s="75"/>
      <c r="UZ58" s="75"/>
      <c r="VA58" s="75"/>
      <c r="VB58" s="75"/>
      <c r="VC58" s="75"/>
      <c r="VD58" s="75"/>
      <c r="VE58" s="75"/>
      <c r="VF58" s="75"/>
      <c r="VG58" s="75"/>
      <c r="VH58" s="75"/>
      <c r="VI58" s="75"/>
      <c r="VJ58" s="75"/>
      <c r="VK58" s="75"/>
      <c r="VL58" s="75"/>
      <c r="VM58" s="75"/>
      <c r="VN58" s="75"/>
      <c r="VO58" s="75"/>
      <c r="VP58" s="75"/>
      <c r="VQ58" s="75"/>
      <c r="VR58" s="75"/>
      <c r="VS58" s="75"/>
      <c r="VT58" s="75"/>
      <c r="VU58" s="75"/>
      <c r="VV58" s="75"/>
      <c r="VW58" s="75"/>
      <c r="VX58" s="75"/>
      <c r="VY58" s="75"/>
      <c r="VZ58" s="75"/>
      <c r="WA58" s="75"/>
      <c r="WB58" s="75"/>
      <c r="WC58" s="75"/>
      <c r="WD58" s="75"/>
      <c r="WE58" s="75"/>
      <c r="WF58" s="75"/>
      <c r="WG58" s="75"/>
      <c r="WH58" s="75"/>
      <c r="WI58" s="75"/>
      <c r="WJ58" s="75"/>
      <c r="WK58" s="75"/>
      <c r="WL58" s="75"/>
      <c r="WM58" s="75"/>
      <c r="WN58" s="75"/>
      <c r="WO58" s="75"/>
      <c r="WP58" s="75"/>
      <c r="WQ58" s="75"/>
      <c r="WR58" s="75"/>
      <c r="WS58" s="75"/>
      <c r="WT58" s="75"/>
      <c r="WU58" s="75"/>
      <c r="WV58" s="75"/>
      <c r="WW58" s="75"/>
      <c r="WX58" s="75"/>
      <c r="WY58" s="75"/>
      <c r="WZ58" s="75"/>
      <c r="XA58" s="75"/>
      <c r="XB58" s="75"/>
      <c r="XC58" s="75"/>
      <c r="XD58" s="75"/>
      <c r="XE58" s="75"/>
      <c r="XF58" s="75"/>
      <c r="XG58" s="75"/>
      <c r="XH58" s="75"/>
      <c r="XI58" s="75"/>
      <c r="XJ58" s="75"/>
      <c r="XK58" s="75"/>
      <c r="XL58" s="75"/>
      <c r="XM58" s="75"/>
      <c r="XN58" s="75"/>
      <c r="XO58" s="75"/>
      <c r="XP58" s="75"/>
      <c r="XQ58" s="75"/>
      <c r="XR58" s="75"/>
      <c r="XS58" s="75"/>
      <c r="XT58" s="75"/>
      <c r="XU58" s="75"/>
      <c r="XV58" s="75"/>
      <c r="XW58" s="75"/>
      <c r="XX58" s="75"/>
      <c r="XY58" s="75"/>
      <c r="XZ58" s="75"/>
      <c r="YA58" s="75"/>
      <c r="YB58" s="75"/>
      <c r="YC58" s="75"/>
      <c r="YD58" s="75"/>
      <c r="YE58" s="75"/>
      <c r="YF58" s="75"/>
      <c r="YG58" s="75"/>
      <c r="YH58" s="75"/>
      <c r="YI58" s="75"/>
      <c r="YJ58" s="75"/>
      <c r="YK58" s="75"/>
      <c r="YL58" s="75"/>
      <c r="YM58" s="75"/>
      <c r="YN58" s="75"/>
      <c r="YO58" s="75"/>
      <c r="YP58" s="75"/>
      <c r="YQ58" s="75"/>
      <c r="YR58" s="75"/>
      <c r="YS58" s="75"/>
      <c r="YT58" s="75"/>
      <c r="YU58" s="75"/>
      <c r="YV58" s="75"/>
      <c r="YW58" s="75"/>
      <c r="YX58" s="75"/>
      <c r="YY58" s="75"/>
      <c r="YZ58" s="75"/>
      <c r="ZA58" s="75"/>
      <c r="ZB58" s="75"/>
      <c r="ZC58" s="75"/>
      <c r="ZD58" s="75"/>
      <c r="ZE58" s="75"/>
      <c r="ZF58" s="75"/>
      <c r="ZG58" s="75"/>
      <c r="ZH58" s="75"/>
      <c r="ZI58" s="75"/>
      <c r="ZJ58" s="75"/>
      <c r="ZK58" s="75"/>
      <c r="ZL58" s="75"/>
      <c r="ZM58" s="75"/>
      <c r="ZN58" s="75"/>
      <c r="ZO58" s="75"/>
      <c r="ZP58" s="75"/>
      <c r="ZQ58" s="75"/>
      <c r="ZR58" s="75"/>
      <c r="ZS58" s="75"/>
      <c r="ZT58" s="75"/>
      <c r="ZU58" s="75"/>
      <c r="ZV58" s="75"/>
      <c r="ZW58" s="75"/>
      <c r="ZX58" s="75"/>
      <c r="ZY58" s="75"/>
      <c r="ZZ58" s="75"/>
      <c r="AAA58" s="75"/>
      <c r="AAB58" s="75"/>
      <c r="AAC58" s="75"/>
      <c r="AAD58" s="75"/>
      <c r="AAE58" s="75"/>
      <c r="AAF58" s="75"/>
      <c r="AAG58" s="75"/>
      <c r="AAH58" s="75"/>
      <c r="AAI58" s="75"/>
      <c r="AAJ58" s="75"/>
      <c r="AAK58" s="75"/>
      <c r="AAL58" s="75"/>
      <c r="AAM58" s="75"/>
      <c r="AAN58" s="75"/>
      <c r="AAO58" s="75"/>
      <c r="AAP58" s="75"/>
      <c r="AAQ58" s="75"/>
      <c r="AAR58" s="75"/>
      <c r="AAS58" s="75"/>
      <c r="AAT58" s="75"/>
      <c r="AAU58" s="75"/>
      <c r="AAV58" s="75"/>
      <c r="AAW58" s="75"/>
      <c r="AAX58" s="75"/>
      <c r="AAY58" s="75"/>
      <c r="AAZ58" s="75"/>
      <c r="ABA58" s="75"/>
      <c r="ABB58" s="75"/>
      <c r="ABC58" s="75"/>
      <c r="ABD58" s="75"/>
      <c r="ABE58" s="75"/>
      <c r="ABF58" s="75"/>
      <c r="ABG58" s="75"/>
      <c r="ABH58" s="75"/>
      <c r="ABI58" s="75"/>
      <c r="ABJ58" s="75"/>
      <c r="ABK58" s="75"/>
      <c r="ABL58" s="75"/>
      <c r="ABM58" s="75"/>
      <c r="ABN58" s="75"/>
      <c r="ABO58" s="75"/>
      <c r="ABP58" s="75"/>
      <c r="ABQ58" s="75"/>
      <c r="ABR58" s="75"/>
      <c r="ABS58" s="75"/>
      <c r="ABT58" s="75"/>
      <c r="ABU58" s="75"/>
      <c r="ABV58" s="75"/>
      <c r="ABW58" s="75"/>
      <c r="ABX58" s="75"/>
      <c r="ABY58" s="75"/>
      <c r="ABZ58" s="75"/>
      <c r="ACA58" s="75"/>
      <c r="ACB58" s="75"/>
      <c r="ACC58" s="75"/>
      <c r="ACD58" s="75"/>
      <c r="ACE58" s="75"/>
      <c r="ACF58" s="75"/>
      <c r="ACG58" s="75"/>
      <c r="ACH58" s="75"/>
      <c r="ACI58" s="75"/>
      <c r="ACJ58" s="75"/>
      <c r="ACK58" s="75"/>
      <c r="ACL58" s="75"/>
      <c r="ACM58" s="75"/>
      <c r="ACN58" s="75"/>
      <c r="ACO58" s="75"/>
      <c r="ACP58" s="75"/>
      <c r="ACQ58" s="75"/>
      <c r="ACR58" s="75"/>
      <c r="ACS58" s="75"/>
      <c r="ACT58" s="75"/>
      <c r="ACU58" s="75"/>
      <c r="ACV58" s="75"/>
      <c r="ACW58" s="75"/>
      <c r="ACX58" s="75"/>
      <c r="ACY58" s="75"/>
      <c r="ACZ58" s="75"/>
      <c r="ADA58" s="75"/>
      <c r="ADB58" s="75"/>
      <c r="ADC58" s="75"/>
      <c r="ADD58" s="75"/>
      <c r="ADE58" s="75"/>
      <c r="ADF58" s="75"/>
      <c r="ADG58" s="75"/>
      <c r="ADH58" s="75"/>
      <c r="ADI58" s="75"/>
      <c r="ADJ58" s="75"/>
      <c r="ADK58" s="75"/>
      <c r="ADL58" s="75"/>
      <c r="ADM58" s="75"/>
      <c r="ADN58" s="75"/>
      <c r="ADO58" s="75"/>
      <c r="ADP58" s="75"/>
      <c r="ADQ58" s="75"/>
      <c r="ADR58" s="75"/>
      <c r="ADS58" s="75"/>
      <c r="ADT58" s="75"/>
      <c r="ADU58" s="75"/>
      <c r="ADV58" s="75"/>
      <c r="ADW58" s="75"/>
      <c r="ADX58" s="75"/>
      <c r="ADY58" s="75"/>
      <c r="ADZ58" s="75"/>
      <c r="AEA58" s="75"/>
      <c r="AEB58" s="75"/>
      <c r="AEC58" s="75"/>
      <c r="AED58" s="75"/>
      <c r="AEE58" s="75"/>
      <c r="AEF58" s="75"/>
      <c r="AEG58" s="75"/>
      <c r="AEH58" s="75"/>
      <c r="AEI58" s="75"/>
      <c r="AEJ58" s="75"/>
      <c r="AEK58" s="75"/>
      <c r="AEL58" s="75"/>
      <c r="AEM58" s="75"/>
      <c r="AEN58" s="75"/>
      <c r="AEO58" s="75"/>
      <c r="AEP58" s="75"/>
      <c r="AEQ58" s="75"/>
      <c r="AER58" s="75"/>
      <c r="AES58" s="75"/>
      <c r="AET58" s="75"/>
      <c r="AEU58" s="75"/>
      <c r="AEV58" s="75"/>
      <c r="AEW58" s="75"/>
      <c r="AEX58" s="75"/>
      <c r="AEY58" s="75"/>
      <c r="AEZ58" s="75"/>
      <c r="AFA58" s="75"/>
      <c r="AFB58" s="75"/>
      <c r="AFC58" s="75"/>
      <c r="AFD58" s="75"/>
      <c r="AFE58" s="75"/>
      <c r="AFF58" s="75"/>
      <c r="AFG58" s="75"/>
      <c r="AFH58" s="75"/>
      <c r="AFI58" s="75"/>
      <c r="AFJ58" s="75"/>
      <c r="AFK58" s="75"/>
      <c r="AFL58" s="75"/>
      <c r="AFM58" s="75"/>
      <c r="AFN58" s="75"/>
      <c r="AFO58" s="75"/>
      <c r="AFP58" s="75"/>
      <c r="AFQ58" s="75"/>
      <c r="AFR58" s="75"/>
      <c r="AFS58" s="75"/>
      <c r="AFT58" s="75"/>
      <c r="AFU58" s="75"/>
      <c r="AFV58" s="75"/>
      <c r="AFW58" s="75"/>
      <c r="AFX58" s="75"/>
      <c r="AFY58" s="75"/>
      <c r="AFZ58" s="75"/>
      <c r="AGA58" s="75"/>
      <c r="AGB58" s="75"/>
      <c r="AGC58" s="75"/>
      <c r="AGD58" s="75"/>
      <c r="AGE58" s="75"/>
      <c r="AGF58" s="75"/>
      <c r="AGG58" s="75"/>
      <c r="AGH58" s="75"/>
      <c r="AGI58" s="75"/>
      <c r="AGJ58" s="75"/>
      <c r="AGK58" s="75"/>
      <c r="AGL58" s="75"/>
      <c r="AGM58" s="75"/>
      <c r="AGN58" s="75"/>
      <c r="AGO58" s="75"/>
      <c r="AGP58" s="75"/>
      <c r="AGQ58" s="75"/>
      <c r="AGR58" s="75"/>
      <c r="AGS58" s="75"/>
      <c r="AGT58" s="75"/>
      <c r="AGU58" s="75"/>
      <c r="AGV58" s="75"/>
      <c r="AGW58" s="75"/>
      <c r="AGX58" s="75"/>
      <c r="AGY58" s="75"/>
      <c r="AGZ58" s="75"/>
      <c r="AHA58" s="75"/>
      <c r="AHB58" s="75"/>
      <c r="AHC58" s="75"/>
      <c r="AHD58" s="75"/>
      <c r="AHE58" s="75"/>
      <c r="AHF58" s="75"/>
      <c r="AHG58" s="75"/>
      <c r="AHH58" s="75"/>
      <c r="AHI58" s="75"/>
      <c r="AHJ58" s="75"/>
      <c r="AHK58" s="75"/>
      <c r="AHL58" s="75"/>
      <c r="AHM58" s="75"/>
      <c r="AHN58" s="75"/>
      <c r="AHO58" s="75"/>
      <c r="AHP58" s="75"/>
      <c r="AHQ58" s="75"/>
      <c r="AHR58" s="75"/>
      <c r="AHS58" s="75"/>
      <c r="AHT58" s="75"/>
      <c r="AHU58" s="75"/>
      <c r="AHV58" s="75"/>
      <c r="AHW58" s="75"/>
      <c r="AHX58" s="75"/>
      <c r="AHY58" s="75"/>
      <c r="AHZ58" s="75"/>
      <c r="AIA58" s="75"/>
      <c r="AIB58" s="75"/>
      <c r="AIC58" s="75"/>
      <c r="AID58" s="75"/>
      <c r="AIE58" s="75"/>
      <c r="AIF58" s="75"/>
      <c r="AIG58" s="75"/>
      <c r="AIH58" s="75"/>
      <c r="AII58" s="75"/>
      <c r="AIJ58" s="75"/>
      <c r="AIK58" s="75"/>
      <c r="AIL58" s="75"/>
      <c r="AIM58" s="75"/>
      <c r="AIN58" s="75"/>
      <c r="AIO58" s="75"/>
      <c r="AIP58" s="75"/>
      <c r="AIQ58" s="75"/>
      <c r="AIR58" s="75"/>
      <c r="AIS58" s="75"/>
      <c r="AIT58" s="75"/>
      <c r="AIU58" s="75"/>
      <c r="AIV58" s="75"/>
      <c r="AIW58" s="75"/>
      <c r="AIX58" s="75"/>
      <c r="AIY58" s="75"/>
      <c r="AIZ58" s="75"/>
      <c r="AJA58" s="75"/>
      <c r="AJB58" s="75"/>
      <c r="AJC58" s="75"/>
      <c r="AJD58" s="75"/>
      <c r="AJE58" s="75"/>
      <c r="AJF58" s="75"/>
      <c r="AJG58" s="75"/>
      <c r="AJH58" s="75"/>
      <c r="AJI58" s="75"/>
      <c r="AJJ58" s="75"/>
      <c r="AJK58" s="75"/>
      <c r="AJL58" s="75"/>
      <c r="AJM58" s="75"/>
      <c r="AJN58" s="75"/>
      <c r="AJO58" s="75"/>
      <c r="AJP58" s="75"/>
      <c r="AJQ58" s="75"/>
      <c r="AJR58" s="75"/>
      <c r="AJS58" s="75"/>
      <c r="AJT58" s="75"/>
      <c r="AJU58" s="75"/>
      <c r="AJV58" s="75"/>
      <c r="AJW58" s="75"/>
      <c r="AJX58" s="75"/>
      <c r="AJY58" s="75"/>
      <c r="AJZ58" s="75"/>
      <c r="AKA58" s="75"/>
      <c r="AKB58" s="75"/>
      <c r="AKC58" s="75"/>
      <c r="AKD58" s="75"/>
      <c r="AKE58" s="75"/>
      <c r="AKF58" s="75"/>
      <c r="AKG58" s="75"/>
      <c r="AKH58" s="75"/>
      <c r="AKI58" s="75"/>
      <c r="AKJ58" s="75"/>
      <c r="AKK58" s="75"/>
      <c r="AKL58" s="75"/>
      <c r="AKM58" s="75"/>
      <c r="AKN58" s="75"/>
      <c r="AKO58" s="75"/>
      <c r="AKP58" s="75"/>
      <c r="AKQ58" s="75"/>
      <c r="AKR58" s="75"/>
      <c r="AKS58" s="75"/>
      <c r="AKT58" s="75"/>
      <c r="AKU58" s="75"/>
      <c r="AKV58" s="75"/>
      <c r="AKW58" s="75"/>
      <c r="AKX58" s="75"/>
      <c r="AKY58" s="75"/>
      <c r="AKZ58" s="75"/>
      <c r="ALA58" s="75"/>
      <c r="ALB58" s="75"/>
      <c r="ALC58" s="75"/>
      <c r="ALD58" s="75"/>
      <c r="ALE58" s="75"/>
      <c r="ALF58" s="75"/>
      <c r="ALG58" s="75"/>
      <c r="ALH58" s="75"/>
      <c r="ALI58" s="75"/>
      <c r="ALJ58" s="75"/>
      <c r="ALK58" s="75"/>
      <c r="ALL58" s="75"/>
      <c r="ALM58" s="75"/>
      <c r="ALN58" s="75"/>
      <c r="ALO58" s="75"/>
      <c r="ALP58" s="75"/>
      <c r="ALQ58" s="75"/>
      <c r="ALR58" s="75"/>
      <c r="ALS58" s="75"/>
      <c r="ALT58" s="75"/>
      <c r="ALU58" s="75"/>
      <c r="ALV58" s="75"/>
      <c r="ALW58" s="75"/>
      <c r="ALX58" s="75"/>
      <c r="ALY58" s="75"/>
      <c r="ALZ58" s="75"/>
      <c r="AMA58" s="75"/>
      <c r="AMB58" s="75"/>
      <c r="AMC58" s="75"/>
      <c r="AMD58" s="75"/>
      <c r="AME58" s="75"/>
      <c r="AMF58" s="75"/>
      <c r="AMG58" s="75"/>
      <c r="AMH58" s="75"/>
      <c r="AMI58" s="75"/>
      <c r="AMJ58" s="75"/>
    </row>
    <row r="59" spans="1:1024">
      <c r="A59" s="61"/>
      <c r="B59" s="57"/>
      <c r="C59" s="8"/>
      <c r="F59" s="58"/>
      <c r="G59" s="135"/>
      <c r="H59" s="58"/>
      <c r="I59" s="58"/>
      <c r="J59" s="59"/>
      <c r="K59" s="60"/>
    </row>
    <row r="60" spans="1:1024">
      <c r="A60" s="61"/>
      <c r="B60" s="57"/>
      <c r="C60" s="8"/>
      <c r="F60" s="58"/>
      <c r="G60" s="135"/>
      <c r="H60" s="58"/>
      <c r="I60" s="58"/>
      <c r="J60" s="59"/>
      <c r="K60" s="60"/>
    </row>
    <row r="61" spans="1:1024">
      <c r="A61" s="61"/>
      <c r="B61" s="57"/>
      <c r="C61" s="8"/>
      <c r="F61" s="58"/>
      <c r="G61" s="137"/>
      <c r="H61" s="58"/>
      <c r="I61" s="58"/>
      <c r="J61" s="59"/>
      <c r="K61" s="60"/>
    </row>
    <row r="62" spans="1:1024">
      <c r="A62" s="61"/>
      <c r="B62" s="57"/>
      <c r="C62" s="8"/>
      <c r="F62" s="58"/>
      <c r="G62" s="135"/>
      <c r="H62" s="58"/>
      <c r="I62" s="58"/>
      <c r="J62" s="59"/>
      <c r="K62" s="60"/>
    </row>
    <row r="63" spans="1:1024">
      <c r="A63" s="61"/>
      <c r="B63" s="57"/>
      <c r="C63" s="8"/>
      <c r="F63" s="58"/>
      <c r="G63" s="135"/>
      <c r="H63" s="58"/>
      <c r="I63" s="59"/>
      <c r="J63" s="59"/>
      <c r="K63" s="60"/>
    </row>
    <row r="64" spans="1:1024">
      <c r="A64" s="61"/>
      <c r="B64" s="57"/>
      <c r="C64" s="62"/>
      <c r="F64" s="58"/>
      <c r="G64" s="135"/>
      <c r="H64" s="58"/>
      <c r="I64" s="59"/>
      <c r="J64" s="59"/>
      <c r="K64" s="60"/>
    </row>
    <row r="65" spans="1:11">
      <c r="A65" s="61"/>
      <c r="B65" s="57"/>
      <c r="C65" s="62"/>
      <c r="F65" s="58"/>
      <c r="G65" s="135"/>
      <c r="H65" s="58"/>
      <c r="I65" s="59"/>
      <c r="J65" s="59"/>
      <c r="K65" s="60"/>
    </row>
    <row r="66" spans="1:11">
      <c r="A66" s="61"/>
      <c r="B66" s="57"/>
      <c r="C66" s="62"/>
      <c r="F66" s="58"/>
      <c r="G66" s="135"/>
      <c r="H66" s="58"/>
      <c r="I66" s="59"/>
      <c r="J66" s="59"/>
      <c r="K66" s="60"/>
    </row>
    <row r="67" spans="1:11">
      <c r="A67" s="61"/>
      <c r="B67" s="57"/>
      <c r="C67" s="62"/>
      <c r="F67" s="58"/>
      <c r="G67" s="135"/>
      <c r="H67" s="58"/>
      <c r="I67" s="59"/>
      <c r="J67" s="59"/>
      <c r="K67" s="60"/>
    </row>
    <row r="68" spans="1:11">
      <c r="B68" s="57"/>
      <c r="C68" s="62"/>
      <c r="F68" s="58"/>
      <c r="G68" s="135"/>
      <c r="H68" s="58"/>
      <c r="I68" s="59"/>
      <c r="J68" s="59"/>
      <c r="K68" s="60"/>
    </row>
    <row r="69" spans="1:11">
      <c r="B69" s="57"/>
      <c r="C69" s="62"/>
      <c r="G69" s="116"/>
      <c r="H69" s="2"/>
    </row>
    <row r="70" spans="1:11">
      <c r="B70" s="62"/>
      <c r="C70" s="62"/>
      <c r="G70" s="116"/>
      <c r="H70" s="2"/>
    </row>
    <row r="71" spans="1:11">
      <c r="B71" s="62"/>
      <c r="C71" s="62"/>
      <c r="G71" s="116"/>
      <c r="H71" s="2"/>
    </row>
    <row r="72" spans="1:11">
      <c r="B72" s="62"/>
      <c r="C72" s="62"/>
      <c r="G72" s="138">
        <f>G55-2813.454</f>
        <v>49.999999999999545</v>
      </c>
      <c r="H72" s="2"/>
      <c r="K72" s="4">
        <f>10802.436-K55</f>
        <v>-50</v>
      </c>
    </row>
    <row r="73" spans="1:11">
      <c r="B73" s="62"/>
      <c r="C73" s="62"/>
      <c r="G73" s="116"/>
      <c r="H73" s="2"/>
    </row>
    <row r="74" spans="1:11">
      <c r="B74" s="62"/>
      <c r="C74" s="62"/>
      <c r="G74" s="116"/>
      <c r="H74" s="2"/>
    </row>
  </sheetData>
  <mergeCells count="40">
    <mergeCell ref="F1:I1"/>
    <mergeCell ref="A5:K5"/>
    <mergeCell ref="A6:K6"/>
    <mergeCell ref="A7:K7"/>
    <mergeCell ref="A9:A10"/>
    <mergeCell ref="B9:B10"/>
    <mergeCell ref="C9:C10"/>
    <mergeCell ref="D9:D10"/>
    <mergeCell ref="E9:E10"/>
    <mergeCell ref="F9:F10"/>
    <mergeCell ref="G9:J9"/>
    <mergeCell ref="K9:K10"/>
    <mergeCell ref="D39:D41"/>
    <mergeCell ref="E39:E41"/>
    <mergeCell ref="E30:E31"/>
    <mergeCell ref="E32:E37"/>
    <mergeCell ref="A12:E12"/>
    <mergeCell ref="A19:E19"/>
    <mergeCell ref="A23:E23"/>
    <mergeCell ref="A26:A29"/>
    <mergeCell ref="B25:B29"/>
    <mergeCell ref="C25:C29"/>
    <mergeCell ref="D25:D29"/>
    <mergeCell ref="E25:E29"/>
    <mergeCell ref="B55:E55"/>
    <mergeCell ref="A30:A38"/>
    <mergeCell ref="B30:B38"/>
    <mergeCell ref="C30:C38"/>
    <mergeCell ref="D30:D38"/>
    <mergeCell ref="A49:E49"/>
    <mergeCell ref="A52:E52"/>
    <mergeCell ref="A43:E43"/>
    <mergeCell ref="A46:A47"/>
    <mergeCell ref="B46:B47"/>
    <mergeCell ref="C46:C47"/>
    <mergeCell ref="D46:D47"/>
    <mergeCell ref="E46:E47"/>
    <mergeCell ref="A39:A41"/>
    <mergeCell ref="B39:B41"/>
    <mergeCell ref="C39:C41"/>
  </mergeCells>
  <printOptions horizontalCentered="1"/>
  <pageMargins left="0.15748031496062992" right="0.19685039370078741" top="0.15748031496062992" bottom="0.11811023622047245" header="0.19685039370078741" footer="0.11811023622047245"/>
  <pageSetup paperSize="9" scale="55" firstPageNumber="0" fitToHeight="4" orientation="landscape" r:id="rId1"/>
  <rowBreaks count="1" manualBreakCount="1">
    <brk id="59" max="1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Лист1</vt:lpstr>
      <vt:lpstr>Лист1!Заголовки_для_печати</vt:lpstr>
      <vt:lpstr>Заголовки_для_печати</vt:lpstr>
      <vt:lpstr>Лист1!Область_печати</vt:lpstr>
      <vt:lpstr>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AC ADMIN</cp:lastModifiedBy>
  <cp:revision>0</cp:revision>
  <cp:lastPrinted>2015-08-17T12:03:11Z</cp:lastPrinted>
  <dcterms:created xsi:type="dcterms:W3CDTF">2015-03-27T13:05:22Z</dcterms:created>
  <dcterms:modified xsi:type="dcterms:W3CDTF">2015-08-25T10:01:32Z</dcterms:modified>
</cp:coreProperties>
</file>