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activeTab="1"/>
  </bookViews>
  <sheets>
    <sheet name="додаток №1 (первонач.)" sheetId="4" r:id="rId1"/>
    <sheet name="додаток №1 (зі змінами) " sheetId="7" r:id="rId2"/>
    <sheet name="зміни січень" sheetId="6" r:id="rId3"/>
  </sheets>
  <definedNames>
    <definedName name="Z_39F5A461_57E4_11D9_9EE7_0002B31CD0A9_.wvu.PrintArea" localSheetId="1" hidden="1">'додаток №1 (зі змінами) '!$A$1:$F$91</definedName>
    <definedName name="Z_39F5A461_57E4_11D9_9EE7_0002B31CD0A9_.wvu.PrintArea" localSheetId="0" hidden="1">'додаток №1 (первонач.)'!$A$1:$F$91</definedName>
    <definedName name="Z_39F5A461_57E4_11D9_9EE7_0002B31CD0A9_.wvu.PrintArea" localSheetId="2" hidden="1">'зміни січень'!$A$1:$F$91</definedName>
    <definedName name="Z_3A0F5786_DD89_4CC0_B609_902CBD2A88D0_.wvu.PrintArea" localSheetId="1" hidden="1">'додаток №1 (зі змінами) '!$A$1:$F$91</definedName>
    <definedName name="Z_3A0F5786_DD89_4CC0_B609_902CBD2A88D0_.wvu.PrintArea" localSheetId="0" hidden="1">'додаток №1 (первонач.)'!$A$1:$F$91</definedName>
    <definedName name="Z_3A0F5786_DD89_4CC0_B609_902CBD2A88D0_.wvu.PrintArea" localSheetId="2" hidden="1">'зміни січень'!$A$1:$F$91</definedName>
    <definedName name="Z_44195939_FF8E_42E2_8003_8D5D0D47E574_.wvu.Rows" localSheetId="1" hidden="1">'додаток №1 (зі змінами) '!$63:$82</definedName>
    <definedName name="Z_44195939_FF8E_42E2_8003_8D5D0D47E574_.wvu.Rows" localSheetId="0" hidden="1">'додаток №1 (первонач.)'!$63:$82</definedName>
    <definedName name="Z_44195939_FF8E_42E2_8003_8D5D0D47E574_.wvu.Rows" localSheetId="2" hidden="1">'зміни січень'!$63:$82</definedName>
    <definedName name="Z_C02E931C_E2B6_44D6_B9B6_45895A12EB36_.wvu.Rows" localSheetId="1" hidden="1">'додаток №1 (зі змінами) '!$59:$59,'додаток №1 (зі змінами) '!#REF!</definedName>
    <definedName name="Z_C02E931C_E2B6_44D6_B9B6_45895A12EB36_.wvu.Rows" localSheetId="0" hidden="1">'додаток №1 (первонач.)'!$59:$59,'додаток №1 (первонач.)'!#REF!</definedName>
    <definedName name="Z_C02E931C_E2B6_44D6_B9B6_45895A12EB36_.wvu.Rows" localSheetId="2" hidden="1">'зміни січень'!$59:$59,'зміни січень'!#REF!</definedName>
    <definedName name="_xlnm.Print_Titles" localSheetId="1">'додаток №1 (зі змінами) '!$6:$7</definedName>
    <definedName name="_xlnm.Print_Titles" localSheetId="0">'додаток №1 (первонач.)'!$6:$7</definedName>
    <definedName name="_xlnm.Print_Titles" localSheetId="2">'зміни січень'!$6:$7</definedName>
    <definedName name="_xlnm.Print_Area" localSheetId="1">'додаток №1 (зі змінами) '!$A$1:$F$90</definedName>
    <definedName name="_xlnm.Print_Area" localSheetId="0">'додаток №1 (первонач.)'!$A$1:$F$90</definedName>
    <definedName name="_xlnm.Print_Area" localSheetId="2">'зміни січень'!$A$1:$F$90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17" i="7"/>
  <c r="C13"/>
  <c r="C52" l="1"/>
  <c r="C36"/>
  <c r="C15"/>
  <c r="C69" l="1"/>
  <c r="F69" s="1"/>
  <c r="F52"/>
  <c r="C35"/>
  <c r="F35" s="1"/>
  <c r="C14"/>
  <c r="F14" s="1"/>
  <c r="F81"/>
  <c r="F80"/>
  <c r="D80"/>
  <c r="F79"/>
  <c r="F76"/>
  <c r="F75"/>
  <c r="F74"/>
  <c r="F73"/>
  <c r="F72"/>
  <c r="F71"/>
  <c r="F70"/>
  <c r="F68"/>
  <c r="E68"/>
  <c r="E67" s="1"/>
  <c r="E64" s="1"/>
  <c r="E63" s="1"/>
  <c r="D67"/>
  <c r="F66"/>
  <c r="F65"/>
  <c r="C65"/>
  <c r="D64"/>
  <c r="D63" s="1"/>
  <c r="F61"/>
  <c r="E61"/>
  <c r="E60" s="1"/>
  <c r="F60"/>
  <c r="D60"/>
  <c r="F59"/>
  <c r="E59"/>
  <c r="F58"/>
  <c r="F57"/>
  <c r="E57"/>
  <c r="E56" s="1"/>
  <c r="D57"/>
  <c r="D56" s="1"/>
  <c r="F56" s="1"/>
  <c r="C57"/>
  <c r="C56"/>
  <c r="F55"/>
  <c r="F54"/>
  <c r="E54"/>
  <c r="E51" s="1"/>
  <c r="E38" s="1"/>
  <c r="E82" s="1"/>
  <c r="E83" s="1"/>
  <c r="F53"/>
  <c r="D51"/>
  <c r="C51"/>
  <c r="F51" s="1"/>
  <c r="F50"/>
  <c r="F49"/>
  <c r="F48"/>
  <c r="F47"/>
  <c r="F46"/>
  <c r="F45"/>
  <c r="C45"/>
  <c r="F44"/>
  <c r="F43"/>
  <c r="F42"/>
  <c r="F41"/>
  <c r="F40"/>
  <c r="C39"/>
  <c r="F39" s="1"/>
  <c r="D38"/>
  <c r="F37"/>
  <c r="D35"/>
  <c r="F34"/>
  <c r="E34"/>
  <c r="F33"/>
  <c r="F32"/>
  <c r="F31"/>
  <c r="C30"/>
  <c r="F30" s="1"/>
  <c r="F29"/>
  <c r="F28"/>
  <c r="F27"/>
  <c r="F26"/>
  <c r="C25"/>
  <c r="F25" s="1"/>
  <c r="F24"/>
  <c r="F23"/>
  <c r="F22"/>
  <c r="F21"/>
  <c r="F20"/>
  <c r="C20"/>
  <c r="C19" s="1"/>
  <c r="F17"/>
  <c r="C16"/>
  <c r="F16" s="1"/>
  <c r="C13" i="4"/>
  <c r="E76" i="6"/>
  <c r="E59"/>
  <c r="C67" i="7" l="1"/>
  <c r="F36"/>
  <c r="C11"/>
  <c r="F11" s="1"/>
  <c r="F15"/>
  <c r="F13"/>
  <c r="D82"/>
  <c r="D83" s="1"/>
  <c r="D86" s="1"/>
  <c r="C18"/>
  <c r="F18" s="1"/>
  <c r="F19"/>
  <c r="C38"/>
  <c r="F38" s="1"/>
  <c r="F81" i="6"/>
  <c r="D80"/>
  <c r="F80" s="1"/>
  <c r="F79"/>
  <c r="F76"/>
  <c r="F75"/>
  <c r="F74"/>
  <c r="F73"/>
  <c r="F72"/>
  <c r="F71"/>
  <c r="F70"/>
  <c r="F69"/>
  <c r="F68"/>
  <c r="E68"/>
  <c r="E67" s="1"/>
  <c r="E64" s="1"/>
  <c r="E63" s="1"/>
  <c r="D67"/>
  <c r="D64" s="1"/>
  <c r="D63" s="1"/>
  <c r="C67"/>
  <c r="C64" s="1"/>
  <c r="F66"/>
  <c r="C65"/>
  <c r="F65" s="1"/>
  <c r="F61"/>
  <c r="E61"/>
  <c r="E60" s="1"/>
  <c r="D60"/>
  <c r="F60" s="1"/>
  <c r="F59"/>
  <c r="E57"/>
  <c r="F58"/>
  <c r="D57"/>
  <c r="C57"/>
  <c r="F55"/>
  <c r="F54"/>
  <c r="E54"/>
  <c r="E51" s="1"/>
  <c r="E38" s="1"/>
  <c r="F53"/>
  <c r="F52"/>
  <c r="D51"/>
  <c r="D38" s="1"/>
  <c r="C51"/>
  <c r="F50"/>
  <c r="F49"/>
  <c r="F48"/>
  <c r="F47"/>
  <c r="F46"/>
  <c r="C45"/>
  <c r="F45" s="1"/>
  <c r="F44"/>
  <c r="F43"/>
  <c r="F42"/>
  <c r="F41"/>
  <c r="F40"/>
  <c r="C39"/>
  <c r="F39" s="1"/>
  <c r="F37"/>
  <c r="F36"/>
  <c r="D35"/>
  <c r="C35"/>
  <c r="F35" s="1"/>
  <c r="F34"/>
  <c r="E34"/>
  <c r="F33"/>
  <c r="F32"/>
  <c r="F31"/>
  <c r="C30"/>
  <c r="F30" s="1"/>
  <c r="F29"/>
  <c r="F28"/>
  <c r="F27"/>
  <c r="F26"/>
  <c r="C25"/>
  <c r="F25" s="1"/>
  <c r="F24"/>
  <c r="F23"/>
  <c r="F22"/>
  <c r="F21"/>
  <c r="C20"/>
  <c r="F17"/>
  <c r="C16"/>
  <c r="F16" s="1"/>
  <c r="F15"/>
  <c r="C14"/>
  <c r="F14" s="1"/>
  <c r="F13"/>
  <c r="D82" i="4"/>
  <c r="E82"/>
  <c r="E67"/>
  <c r="D67"/>
  <c r="F69"/>
  <c r="F76"/>
  <c r="C67"/>
  <c r="C64" i="7" l="1"/>
  <c r="F67"/>
  <c r="C10"/>
  <c r="F67" i="6"/>
  <c r="E56"/>
  <c r="E82" s="1"/>
  <c r="E83" s="1"/>
  <c r="D56"/>
  <c r="D82" s="1"/>
  <c r="D83" s="1"/>
  <c r="D86" s="1"/>
  <c r="F57"/>
  <c r="C56"/>
  <c r="F51"/>
  <c r="C19"/>
  <c r="F19" s="1"/>
  <c r="F20"/>
  <c r="C11"/>
  <c r="F11" s="1"/>
  <c r="C63"/>
  <c r="F63" s="1"/>
  <c r="F64"/>
  <c r="C38"/>
  <c r="F38" s="1"/>
  <c r="F64" i="7" l="1"/>
  <c r="C63"/>
  <c r="F63" s="1"/>
  <c r="F10"/>
  <c r="F56" i="6"/>
  <c r="C18"/>
  <c r="F18" s="1"/>
  <c r="C30" i="4"/>
  <c r="F30" s="1"/>
  <c r="C25"/>
  <c r="F20"/>
  <c r="C20"/>
  <c r="F81"/>
  <c r="F80"/>
  <c r="D80"/>
  <c r="F79"/>
  <c r="F75"/>
  <c r="F74"/>
  <c r="F73"/>
  <c r="F72"/>
  <c r="F71"/>
  <c r="F70"/>
  <c r="F68"/>
  <c r="E68"/>
  <c r="D64"/>
  <c r="D63" s="1"/>
  <c r="F67"/>
  <c r="F66"/>
  <c r="F65"/>
  <c r="C65"/>
  <c r="E64"/>
  <c r="E63" s="1"/>
  <c r="F61"/>
  <c r="E61"/>
  <c r="E60"/>
  <c r="D60"/>
  <c r="F59"/>
  <c r="E59"/>
  <c r="E57" s="1"/>
  <c r="F58"/>
  <c r="D57"/>
  <c r="C57"/>
  <c r="F55"/>
  <c r="F54"/>
  <c r="E54"/>
  <c r="E51" s="1"/>
  <c r="E38" s="1"/>
  <c r="F53"/>
  <c r="F52"/>
  <c r="D51"/>
  <c r="F51" s="1"/>
  <c r="C51"/>
  <c r="F50"/>
  <c r="F49"/>
  <c r="F48"/>
  <c r="F47"/>
  <c r="F46"/>
  <c r="F45"/>
  <c r="C45"/>
  <c r="F44"/>
  <c r="F43"/>
  <c r="F42"/>
  <c r="F41"/>
  <c r="F40"/>
  <c r="C39"/>
  <c r="F37"/>
  <c r="F36"/>
  <c r="D35"/>
  <c r="C35"/>
  <c r="F35" s="1"/>
  <c r="F34"/>
  <c r="E34"/>
  <c r="F33"/>
  <c r="F32"/>
  <c r="F31"/>
  <c r="F29"/>
  <c r="F28"/>
  <c r="F27"/>
  <c r="F26"/>
  <c r="F24"/>
  <c r="F23"/>
  <c r="F22"/>
  <c r="F21"/>
  <c r="F17"/>
  <c r="C16"/>
  <c r="F16" s="1"/>
  <c r="F15"/>
  <c r="C14"/>
  <c r="C11" s="1"/>
  <c r="F13"/>
  <c r="C82" i="7" l="1"/>
  <c r="C86" s="1"/>
  <c r="F86" s="1"/>
  <c r="F14" i="4"/>
  <c r="C10" i="6"/>
  <c r="F10" s="1"/>
  <c r="C64" i="4"/>
  <c r="F57"/>
  <c r="E56"/>
  <c r="E83" s="1"/>
  <c r="D56"/>
  <c r="D38"/>
  <c r="C38"/>
  <c r="F39"/>
  <c r="C19"/>
  <c r="F19" s="1"/>
  <c r="F25"/>
  <c r="F11"/>
  <c r="F60"/>
  <c r="C56"/>
  <c r="F82" i="7" l="1"/>
  <c r="F83" s="1"/>
  <c r="C83"/>
  <c r="C82" i="6"/>
  <c r="C86" s="1"/>
  <c r="F86" s="1"/>
  <c r="F64" i="4"/>
  <c r="C63"/>
  <c r="F63" s="1"/>
  <c r="D83"/>
  <c r="D86" s="1"/>
  <c r="F56"/>
  <c r="F38"/>
  <c r="C18"/>
  <c r="F18" s="1"/>
  <c r="F82" i="6" l="1"/>
  <c r="F83" s="1"/>
  <c r="C83"/>
  <c r="C10" i="4"/>
  <c r="C82" s="1"/>
  <c r="C86" s="1"/>
  <c r="F86" s="1"/>
  <c r="C83" l="1"/>
  <c r="F82"/>
  <c r="F83" s="1"/>
  <c r="F10"/>
</calcChain>
</file>

<file path=xl/sharedStrings.xml><?xml version="1.0" encoding="utf-8"?>
<sst xmlns="http://schemas.openxmlformats.org/spreadsheetml/2006/main" count="586" uniqueCount="91">
  <si>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</si>
  <si>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</si>
  <si>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</si>
  <si>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</si>
  <si>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</si>
  <si>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</si>
  <si>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</si>
  <si>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</si>
  <si>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</si>
  <si>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</si>
  <si>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</si>
  <si>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</si>
  <si>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</si>
  <si>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</si>
  <si>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</si>
  <si>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</si>
  <si>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</si>
  <si>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</si>
  <si>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</si>
  <si>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</si>
  <si>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</si>
  <si>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</si>
  <si>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</si>
  <si>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</si>
  <si>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</si>
  <si>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</si>
  <si>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</si>
  <si>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</si>
  <si>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</si>
  <si>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</si>
  <si>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</si>
  <si>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</si>
  <si>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</si>
  <si>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</si>
  <si>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</si>
  <si>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</si>
  <si>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</si>
  <si>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</si>
  <si>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</si>
  <si>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</si>
  <si>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</si>
  <si>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</si>
  <si>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</si>
  <si>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</si>
  <si>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</si>
  <si>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</si>
  <si>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</si>
  <si>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</si>
  <si>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</si>
  <si>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</si>
  <si>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</si>
  <si>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</si>
  <si>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</si>
  <si>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</si>
  <si>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</si>
  <si>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</si>
  <si>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</si>
  <si>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</si>
  <si>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</si>
  <si>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</si>
  <si>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</si>
  <si>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</si>
  <si>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</si>
  <si>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</si>
  <si>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</si>
  <si>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</si>
  <si>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Реверсна дотація</t>
  </si>
  <si>
    <t>Ресурс бюджету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</si>
  <si>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</si>
  <si>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</si>
  <si>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</si>
  <si>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</si>
  <si>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</si>
  <si>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</si>
  <si>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</si>
  <si>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</si>
  <si>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</si>
  <si>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</si>
  <si>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</si>
  <si>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</si>
  <si>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</si>
  <si>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</si>
  <si>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</si>
  <si>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</si>
  <si>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</si>
  <si>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>Доходи  бюджету м. Іллічівська на  2016 рік</t>
  </si>
  <si>
    <t xml:space="preserve">від                 р. №      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</si>
  <si>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</si>
  <si>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</si>
  <si>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 xml:space="preserve">Зміни та доповнення до доходів  бюджету м. Іллічівська на  2016 рік </t>
  </si>
  <si>
    <t>Довідково (зі змінами січня)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</si>
</sst>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4" fontId="15" fillId="0" borderId="0" xfId="0" applyNumberFormat="1" applyFont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center" vertical="justify" wrapText="1"/>
    </xf>
    <xf numFmtId="164" fontId="18" fillId="2" borderId="1" xfId="0" applyNumberFormat="1" applyFont="1" applyFill="1" applyBorder="1" applyAlignment="1">
      <alignment horizontal="center" vertical="justify" wrapText="1"/>
    </xf>
    <xf numFmtId="164" fontId="18" fillId="2" borderId="3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horizontal="center" vertical="justify" wrapText="1"/>
    </xf>
    <xf numFmtId="164" fontId="18" fillId="2" borderId="2" xfId="0" applyNumberFormat="1" applyFont="1" applyFill="1" applyBorder="1" applyAlignment="1">
      <alignment horizontal="center" vertical="top" wrapText="1"/>
    </xf>
    <xf numFmtId="165" fontId="19" fillId="2" borderId="1" xfId="0" applyNumberFormat="1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3" fillId="0" borderId="0" xfId="0" applyFont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4" fillId="0" borderId="0" xfId="0" applyFont="1"/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6" fillId="0" borderId="0" xfId="1" applyFont="1" applyAlignment="1" applyProtection="1">
      <alignment horizontal="center"/>
    </xf>
    <xf numFmtId="0" fontId="13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2"/>
  <sheetViews>
    <sheetView view="pageBreakPreview" topLeftCell="A58" zoomScale="75" zoomScaleNormal="100" zoomScaleSheetLayoutView="75" workbookViewId="0">
      <selection activeCell="F82" sqref="F8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23.25">
      <c r="A1" s="2"/>
      <c r="B1" s="84"/>
      <c r="D1" s="96" t="s">
        <v>58</v>
      </c>
      <c r="E1" s="96"/>
      <c r="F1" s="96"/>
    </row>
    <row r="2" spans="1:6">
      <c r="A2" s="3"/>
      <c r="D2" s="97" t="s">
        <v>24</v>
      </c>
      <c r="E2" s="97"/>
      <c r="F2" s="97"/>
    </row>
    <row r="3" spans="1:6">
      <c r="A3" s="3"/>
      <c r="D3" s="83" t="s">
        <v>86</v>
      </c>
      <c r="E3" s="18"/>
    </row>
    <row r="4" spans="1:6" ht="20.25">
      <c r="A4" s="98" t="s">
        <v>85</v>
      </c>
      <c r="B4" s="98"/>
      <c r="C4" s="98"/>
      <c r="D4" s="98"/>
      <c r="E4" s="98"/>
      <c r="F4" s="98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92" t="s">
        <v>3</v>
      </c>
      <c r="B6" s="92" t="s">
        <v>4</v>
      </c>
      <c r="C6" s="92" t="s">
        <v>1</v>
      </c>
      <c r="D6" s="92" t="s">
        <v>2</v>
      </c>
      <c r="E6" s="92"/>
      <c r="F6" s="92" t="s">
        <v>0</v>
      </c>
    </row>
    <row r="7" spans="1:6" ht="56.25">
      <c r="A7" s="99"/>
      <c r="B7" s="92"/>
      <c r="C7" s="92"/>
      <c r="D7" s="82" t="s">
        <v>0</v>
      </c>
      <c r="E7" s="82" t="s">
        <v>5</v>
      </c>
      <c r="F7" s="92"/>
    </row>
    <row r="8" spans="1:6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 t="s">
        <v>6</v>
      </c>
    </row>
    <row r="9" spans="1:6" ht="7.5" customHeight="1">
      <c r="A9" s="92"/>
      <c r="B9" s="92"/>
      <c r="C9" s="92"/>
      <c r="D9" s="92"/>
      <c r="E9" s="92"/>
      <c r="F9" s="92"/>
    </row>
    <row r="10" spans="1:6" ht="22.5" customHeight="1">
      <c r="A10" s="43">
        <v>10000000</v>
      </c>
      <c r="B10" s="11" t="s">
        <v>7</v>
      </c>
      <c r="C10" s="60">
        <f>C11+C16+C18+C35</f>
        <v>294096.09999999998</v>
      </c>
      <c r="D10" s="60" t="s">
        <v>43</v>
      </c>
      <c r="E10" s="60" t="s">
        <v>43</v>
      </c>
      <c r="F10" s="25">
        <f>C10</f>
        <v>294096.09999999998</v>
      </c>
    </row>
    <row r="11" spans="1:6" ht="12.75" customHeight="1">
      <c r="A11" s="93">
        <v>11000000</v>
      </c>
      <c r="B11" s="93" t="s">
        <v>65</v>
      </c>
      <c r="C11" s="95">
        <f>C13+C14</f>
        <v>151324</v>
      </c>
      <c r="D11" s="95" t="s">
        <v>43</v>
      </c>
      <c r="E11" s="95" t="s">
        <v>43</v>
      </c>
      <c r="F11" s="90">
        <f>C11</f>
        <v>151324</v>
      </c>
    </row>
    <row r="12" spans="1:6" ht="37.5" customHeight="1">
      <c r="A12" s="94"/>
      <c r="B12" s="93"/>
      <c r="C12" s="95"/>
      <c r="D12" s="95"/>
      <c r="E12" s="95"/>
      <c r="F12" s="91"/>
    </row>
    <row r="13" spans="1:6" s="44" customFormat="1" ht="20.25">
      <c r="A13" s="24">
        <v>11010000</v>
      </c>
      <c r="B13" s="24" t="s">
        <v>87</v>
      </c>
      <c r="C13" s="61">
        <f>145000+5500</f>
        <v>150500</v>
      </c>
      <c r="D13" s="61" t="s">
        <v>43</v>
      </c>
      <c r="E13" s="61" t="s">
        <v>43</v>
      </c>
      <c r="F13" s="31">
        <f>C13</f>
        <v>150500</v>
      </c>
    </row>
    <row r="14" spans="1:6" ht="25.5" customHeight="1">
      <c r="A14" s="10">
        <v>11020000</v>
      </c>
      <c r="B14" s="10" t="s">
        <v>8</v>
      </c>
      <c r="C14" s="60">
        <f>C15</f>
        <v>824</v>
      </c>
      <c r="D14" s="60" t="s">
        <v>43</v>
      </c>
      <c r="E14" s="60" t="s">
        <v>43</v>
      </c>
      <c r="F14" s="32">
        <f>C14</f>
        <v>824</v>
      </c>
    </row>
    <row r="15" spans="1:6" ht="36.75" customHeight="1">
      <c r="A15" s="9">
        <v>11020200</v>
      </c>
      <c r="B15" s="9" t="s">
        <v>31</v>
      </c>
      <c r="C15" s="62">
        <v>824</v>
      </c>
      <c r="D15" s="62" t="s">
        <v>43</v>
      </c>
      <c r="E15" s="62" t="s">
        <v>43</v>
      </c>
      <c r="F15" s="31">
        <f>C15</f>
        <v>824</v>
      </c>
    </row>
    <row r="16" spans="1:6" ht="26.25" customHeight="1">
      <c r="A16" s="57">
        <v>14000000</v>
      </c>
      <c r="B16" s="56" t="s">
        <v>63</v>
      </c>
      <c r="C16" s="64">
        <f>C17</f>
        <v>15700</v>
      </c>
      <c r="D16" s="63" t="s">
        <v>43</v>
      </c>
      <c r="E16" s="63" t="s">
        <v>43</v>
      </c>
      <c r="F16" s="32">
        <f t="shared" ref="F16:F17" si="0">C16</f>
        <v>15700</v>
      </c>
    </row>
    <row r="17" spans="1:6" ht="41.25" customHeight="1">
      <c r="A17" s="55">
        <v>14040000</v>
      </c>
      <c r="B17" s="55" t="s">
        <v>88</v>
      </c>
      <c r="C17" s="62">
        <v>15700</v>
      </c>
      <c r="D17" s="62" t="s">
        <v>43</v>
      </c>
      <c r="E17" s="62" t="s">
        <v>43</v>
      </c>
      <c r="F17" s="26">
        <f t="shared" si="0"/>
        <v>15700</v>
      </c>
    </row>
    <row r="18" spans="1:6" s="17" customFormat="1" ht="36.75" customHeight="1">
      <c r="A18" s="16">
        <v>18000000</v>
      </c>
      <c r="B18" s="10" t="s">
        <v>64</v>
      </c>
      <c r="C18" s="60">
        <f>C19+C34+C33</f>
        <v>126882.1</v>
      </c>
      <c r="D18" s="60" t="s">
        <v>43</v>
      </c>
      <c r="E18" s="60" t="s">
        <v>43</v>
      </c>
      <c r="F18" s="32">
        <f>C18</f>
        <v>126882.1</v>
      </c>
    </row>
    <row r="19" spans="1:6" ht="24.75" customHeight="1">
      <c r="A19" s="10">
        <v>18010000</v>
      </c>
      <c r="B19" s="10" t="s">
        <v>62</v>
      </c>
      <c r="C19" s="60">
        <f>C20+C25+C30</f>
        <v>107222.1</v>
      </c>
      <c r="D19" s="60" t="s">
        <v>43</v>
      </c>
      <c r="E19" s="60" t="s">
        <v>43</v>
      </c>
      <c r="F19" s="32">
        <f t="shared" ref="F19:F36" si="1">C19</f>
        <v>107222.1</v>
      </c>
    </row>
    <row r="20" spans="1:6" ht="28.5" customHeight="1">
      <c r="A20" s="10"/>
      <c r="B20" s="16" t="s">
        <v>82</v>
      </c>
      <c r="C20" s="60">
        <f>SUM(C21:C24)</f>
        <v>3445</v>
      </c>
      <c r="D20" s="60"/>
      <c r="E20" s="60"/>
      <c r="F20" s="32">
        <f t="shared" si="1"/>
        <v>3445</v>
      </c>
    </row>
    <row r="21" spans="1:6" s="44" customFormat="1" ht="40.5" customHeight="1">
      <c r="A21" s="9">
        <v>18010100</v>
      </c>
      <c r="B21" s="9" t="s">
        <v>70</v>
      </c>
      <c r="C21" s="62">
        <v>20</v>
      </c>
      <c r="D21" s="62" t="s">
        <v>43</v>
      </c>
      <c r="E21" s="62" t="s">
        <v>43</v>
      </c>
      <c r="F21" s="31">
        <f>C21</f>
        <v>20</v>
      </c>
    </row>
    <row r="22" spans="1:6" s="44" customFormat="1" ht="41.25" customHeight="1">
      <c r="A22" s="9">
        <v>18010200</v>
      </c>
      <c r="B22" s="9" t="s">
        <v>71</v>
      </c>
      <c r="C22" s="62">
        <v>230</v>
      </c>
      <c r="D22" s="62" t="s">
        <v>43</v>
      </c>
      <c r="E22" s="62" t="s">
        <v>43</v>
      </c>
      <c r="F22" s="31">
        <f t="shared" ref="F22:F32" si="2">C22</f>
        <v>230</v>
      </c>
    </row>
    <row r="23" spans="1:6" s="44" customFormat="1" ht="47.25" customHeight="1">
      <c r="A23" s="9">
        <v>18010300</v>
      </c>
      <c r="B23" s="9" t="s">
        <v>72</v>
      </c>
      <c r="C23" s="62">
        <v>200</v>
      </c>
      <c r="D23" s="62" t="s">
        <v>43</v>
      </c>
      <c r="E23" s="62" t="s">
        <v>43</v>
      </c>
      <c r="F23" s="31">
        <f t="shared" si="2"/>
        <v>200</v>
      </c>
    </row>
    <row r="24" spans="1:6" s="44" customFormat="1" ht="58.5" customHeight="1">
      <c r="A24" s="9">
        <v>18010400</v>
      </c>
      <c r="B24" s="9" t="s">
        <v>73</v>
      </c>
      <c r="C24" s="62">
        <v>2995</v>
      </c>
      <c r="D24" s="62" t="s">
        <v>43</v>
      </c>
      <c r="E24" s="62" t="s">
        <v>43</v>
      </c>
      <c r="F24" s="31">
        <f t="shared" si="2"/>
        <v>2995</v>
      </c>
    </row>
    <row r="25" spans="1:6" s="44" customFormat="1" ht="24.75" customHeight="1">
      <c r="A25" s="9"/>
      <c r="B25" s="16" t="s">
        <v>83</v>
      </c>
      <c r="C25" s="63">
        <f>SUM(C26:C29)</f>
        <v>102646.1</v>
      </c>
      <c r="D25" s="63"/>
      <c r="E25" s="63"/>
      <c r="F25" s="32">
        <f>C25</f>
        <v>102646.1</v>
      </c>
    </row>
    <row r="26" spans="1:6" s="44" customFormat="1" ht="25.5" customHeight="1">
      <c r="A26" s="9">
        <v>18010500</v>
      </c>
      <c r="B26" s="9" t="s">
        <v>74</v>
      </c>
      <c r="C26" s="62">
        <v>36600</v>
      </c>
      <c r="D26" s="62" t="s">
        <v>43</v>
      </c>
      <c r="E26" s="62" t="s">
        <v>43</v>
      </c>
      <c r="F26" s="31">
        <f t="shared" si="2"/>
        <v>36600</v>
      </c>
    </row>
    <row r="27" spans="1:6" s="44" customFormat="1" ht="23.25" customHeight="1">
      <c r="A27" s="9">
        <v>18010600</v>
      </c>
      <c r="B27" s="9" t="s">
        <v>75</v>
      </c>
      <c r="C27" s="62">
        <v>58900</v>
      </c>
      <c r="D27" s="62" t="s">
        <v>43</v>
      </c>
      <c r="E27" s="62" t="s">
        <v>43</v>
      </c>
      <c r="F27" s="31">
        <f t="shared" si="2"/>
        <v>58900</v>
      </c>
    </row>
    <row r="28" spans="1:6" s="44" customFormat="1" ht="25.5" customHeight="1">
      <c r="A28" s="9">
        <v>18010700</v>
      </c>
      <c r="B28" s="9" t="s">
        <v>76</v>
      </c>
      <c r="C28" s="62">
        <v>670</v>
      </c>
      <c r="D28" s="62" t="s">
        <v>43</v>
      </c>
      <c r="E28" s="62" t="s">
        <v>43</v>
      </c>
      <c r="F28" s="31">
        <f t="shared" si="2"/>
        <v>670</v>
      </c>
    </row>
    <row r="29" spans="1:6" s="44" customFormat="1" ht="24.75" customHeight="1">
      <c r="A29" s="9">
        <v>18010900</v>
      </c>
      <c r="B29" s="9" t="s">
        <v>77</v>
      </c>
      <c r="C29" s="62">
        <v>6476.1</v>
      </c>
      <c r="D29" s="62" t="s">
        <v>43</v>
      </c>
      <c r="E29" s="62" t="s">
        <v>43</v>
      </c>
      <c r="F29" s="31">
        <f t="shared" si="2"/>
        <v>6476.1</v>
      </c>
    </row>
    <row r="30" spans="1:6" s="44" customFormat="1" ht="24.75" customHeight="1">
      <c r="A30" s="9"/>
      <c r="B30" s="16" t="s">
        <v>84</v>
      </c>
      <c r="C30" s="63">
        <f>SUM(C31:C32)</f>
        <v>1131</v>
      </c>
      <c r="D30" s="63"/>
      <c r="E30" s="63"/>
      <c r="F30" s="32">
        <f>C30</f>
        <v>1131</v>
      </c>
    </row>
    <row r="31" spans="1:6" s="44" customFormat="1" ht="24.75" customHeight="1">
      <c r="A31" s="9">
        <v>18011000</v>
      </c>
      <c r="B31" s="9" t="s">
        <v>78</v>
      </c>
      <c r="C31" s="62">
        <v>831</v>
      </c>
      <c r="D31" s="62" t="s">
        <v>43</v>
      </c>
      <c r="E31" s="62" t="s">
        <v>43</v>
      </c>
      <c r="F31" s="31">
        <f t="shared" si="2"/>
        <v>831</v>
      </c>
    </row>
    <row r="32" spans="1:6" s="44" customFormat="1" ht="24.75" customHeight="1">
      <c r="A32" s="9">
        <v>18011100</v>
      </c>
      <c r="B32" s="9" t="s">
        <v>79</v>
      </c>
      <c r="C32" s="62">
        <v>300</v>
      </c>
      <c r="D32" s="62" t="s">
        <v>43</v>
      </c>
      <c r="E32" s="62" t="s">
        <v>43</v>
      </c>
      <c r="F32" s="31">
        <f t="shared" si="2"/>
        <v>300</v>
      </c>
    </row>
    <row r="33" spans="1:6" ht="28.5" customHeight="1">
      <c r="A33" s="16">
        <v>18030000</v>
      </c>
      <c r="B33" s="16" t="s">
        <v>68</v>
      </c>
      <c r="C33" s="63">
        <v>60</v>
      </c>
      <c r="D33" s="63" t="s">
        <v>43</v>
      </c>
      <c r="E33" s="63" t="s">
        <v>43</v>
      </c>
      <c r="F33" s="32">
        <f>C33</f>
        <v>60</v>
      </c>
    </row>
    <row r="34" spans="1:6" s="17" customFormat="1" ht="22.5" customHeight="1">
      <c r="A34" s="10">
        <v>18050000</v>
      </c>
      <c r="B34" s="10" t="s">
        <v>38</v>
      </c>
      <c r="C34" s="60">
        <v>19600</v>
      </c>
      <c r="D34" s="60" t="s">
        <v>43</v>
      </c>
      <c r="E34" s="60" t="str">
        <f>D34</f>
        <v>х</v>
      </c>
      <c r="F34" s="25">
        <f t="shared" si="1"/>
        <v>19600</v>
      </c>
    </row>
    <row r="35" spans="1:6" ht="23.25" customHeight="1">
      <c r="A35" s="16">
        <v>19000000</v>
      </c>
      <c r="B35" s="16" t="s">
        <v>39</v>
      </c>
      <c r="C35" s="63">
        <f>C36</f>
        <v>190</v>
      </c>
      <c r="D35" s="63" t="str">
        <f>D36</f>
        <v>х</v>
      </c>
      <c r="E35" s="63" t="s">
        <v>43</v>
      </c>
      <c r="F35" s="32">
        <f t="shared" si="1"/>
        <v>190</v>
      </c>
    </row>
    <row r="36" spans="1:6" ht="21" customHeight="1">
      <c r="A36" s="9">
        <v>19010000</v>
      </c>
      <c r="B36" s="9" t="s">
        <v>40</v>
      </c>
      <c r="C36" s="62">
        <v>190</v>
      </c>
      <c r="D36" s="62" t="s">
        <v>43</v>
      </c>
      <c r="E36" s="62" t="s">
        <v>43</v>
      </c>
      <c r="F36" s="26">
        <f t="shared" si="1"/>
        <v>190</v>
      </c>
    </row>
    <row r="37" spans="1:6" ht="22.5" hidden="1" customHeight="1">
      <c r="A37" s="9">
        <v>19040000</v>
      </c>
      <c r="B37" s="9" t="s">
        <v>41</v>
      </c>
      <c r="C37" s="62">
        <v>0</v>
      </c>
      <c r="D37" s="62" t="s">
        <v>43</v>
      </c>
      <c r="E37" s="62" t="s">
        <v>43</v>
      </c>
      <c r="F37" s="26">
        <f>C37</f>
        <v>0</v>
      </c>
    </row>
    <row r="38" spans="1:6" ht="24" customHeight="1">
      <c r="A38" s="43">
        <v>20000000</v>
      </c>
      <c r="B38" s="11" t="s">
        <v>9</v>
      </c>
      <c r="C38" s="60">
        <f>C39+C45+C51</f>
        <v>5820.2</v>
      </c>
      <c r="D38" s="60">
        <f>D51+D55</f>
        <v>10172.299999999999</v>
      </c>
      <c r="E38" s="60">
        <f>E51</f>
        <v>1000</v>
      </c>
      <c r="F38" s="25">
        <f>C38+D38</f>
        <v>15992.5</v>
      </c>
    </row>
    <row r="39" spans="1:6" ht="22.5" customHeight="1">
      <c r="A39" s="10">
        <v>21000000</v>
      </c>
      <c r="B39" s="14" t="s">
        <v>10</v>
      </c>
      <c r="C39" s="60">
        <f>C40+C41+C42+C43</f>
        <v>70.2</v>
      </c>
      <c r="D39" s="60" t="s">
        <v>43</v>
      </c>
      <c r="E39" s="60" t="s">
        <v>43</v>
      </c>
      <c r="F39" s="32">
        <f>C39</f>
        <v>70.2</v>
      </c>
    </row>
    <row r="40" spans="1:6" s="15" customFormat="1" ht="63" customHeight="1">
      <c r="A40" s="9">
        <v>21010300</v>
      </c>
      <c r="B40" s="13" t="s">
        <v>20</v>
      </c>
      <c r="C40" s="62">
        <v>25.2</v>
      </c>
      <c r="D40" s="62" t="s">
        <v>43</v>
      </c>
      <c r="E40" s="62" t="s">
        <v>43</v>
      </c>
      <c r="F40" s="26">
        <f>C40</f>
        <v>25.2</v>
      </c>
    </row>
    <row r="41" spans="1:6" ht="36.75" hidden="1" customHeight="1">
      <c r="A41" s="9">
        <v>21050000</v>
      </c>
      <c r="B41" s="9" t="s">
        <v>21</v>
      </c>
      <c r="C41" s="62">
        <v>0</v>
      </c>
      <c r="D41" s="62" t="s">
        <v>43</v>
      </c>
      <c r="E41" s="62" t="s">
        <v>43</v>
      </c>
      <c r="F41" s="26">
        <f>C41</f>
        <v>0</v>
      </c>
    </row>
    <row r="42" spans="1:6" ht="81" hidden="1" customHeight="1">
      <c r="A42" s="9">
        <v>21080900</v>
      </c>
      <c r="B42" s="9" t="s">
        <v>25</v>
      </c>
      <c r="C42" s="62">
        <v>0</v>
      </c>
      <c r="D42" s="62" t="s">
        <v>43</v>
      </c>
      <c r="E42" s="62" t="s">
        <v>43</v>
      </c>
      <c r="F42" s="26">
        <f>C42</f>
        <v>0</v>
      </c>
    </row>
    <row r="43" spans="1:6" ht="24" customHeight="1">
      <c r="A43" s="9">
        <v>21081100</v>
      </c>
      <c r="B43" s="9" t="s">
        <v>26</v>
      </c>
      <c r="C43" s="62">
        <v>45</v>
      </c>
      <c r="D43" s="62" t="s">
        <v>43</v>
      </c>
      <c r="E43" s="62" t="s">
        <v>43</v>
      </c>
      <c r="F43" s="26">
        <f>C43</f>
        <v>45</v>
      </c>
    </row>
    <row r="44" spans="1:6" ht="36" hidden="1" customHeight="1">
      <c r="A44" s="9">
        <v>21110000</v>
      </c>
      <c r="B44" s="9" t="s">
        <v>22</v>
      </c>
      <c r="C44" s="62" t="s">
        <v>43</v>
      </c>
      <c r="D44" s="62">
        <v>0</v>
      </c>
      <c r="E44" s="62" t="s">
        <v>43</v>
      </c>
      <c r="F44" s="26">
        <f>D44</f>
        <v>0</v>
      </c>
    </row>
    <row r="45" spans="1:6" ht="37.5" customHeight="1">
      <c r="A45" s="10">
        <v>22000000</v>
      </c>
      <c r="B45" s="10" t="s">
        <v>50</v>
      </c>
      <c r="C45" s="60">
        <f>C48+C49+C50</f>
        <v>5450</v>
      </c>
      <c r="D45" s="60" t="s">
        <v>43</v>
      </c>
      <c r="E45" s="60" t="s">
        <v>43</v>
      </c>
      <c r="F45" s="25">
        <f t="shared" ref="F45:F50" si="3">C45</f>
        <v>5450</v>
      </c>
    </row>
    <row r="46" spans="1:6" s="44" customFormat="1" ht="38.25" hidden="1" customHeight="1">
      <c r="A46" s="9">
        <v>22010000</v>
      </c>
      <c r="B46" s="9" t="s">
        <v>42</v>
      </c>
      <c r="C46" s="62">
        <v>0</v>
      </c>
      <c r="D46" s="62" t="s">
        <v>43</v>
      </c>
      <c r="E46" s="62" t="s">
        <v>43</v>
      </c>
      <c r="F46" s="26">
        <f t="shared" si="3"/>
        <v>0</v>
      </c>
    </row>
    <row r="47" spans="1:6" ht="38.25" hidden="1" customHeight="1">
      <c r="A47" s="24">
        <v>22010300</v>
      </c>
      <c r="B47" s="24" t="s">
        <v>49</v>
      </c>
      <c r="C47" s="61">
        <v>0</v>
      </c>
      <c r="D47" s="61" t="s">
        <v>43</v>
      </c>
      <c r="E47" s="61" t="s">
        <v>43</v>
      </c>
      <c r="F47" s="31">
        <f t="shared" si="3"/>
        <v>0</v>
      </c>
    </row>
    <row r="48" spans="1:6" s="44" customFormat="1" ht="26.25" customHeight="1">
      <c r="A48" s="24">
        <v>22012500</v>
      </c>
      <c r="B48" s="24" t="s">
        <v>81</v>
      </c>
      <c r="C48" s="61">
        <v>2400</v>
      </c>
      <c r="D48" s="61" t="s">
        <v>43</v>
      </c>
      <c r="E48" s="61" t="s">
        <v>43</v>
      </c>
      <c r="F48" s="31">
        <f t="shared" si="3"/>
        <v>2400</v>
      </c>
    </row>
    <row r="49" spans="1:6" s="44" customFormat="1" ht="38.25" customHeight="1">
      <c r="A49" s="24">
        <v>22080400</v>
      </c>
      <c r="B49" s="59" t="s">
        <v>69</v>
      </c>
      <c r="C49" s="61">
        <v>2250</v>
      </c>
      <c r="D49" s="61" t="s">
        <v>43</v>
      </c>
      <c r="E49" s="61" t="s">
        <v>43</v>
      </c>
      <c r="F49" s="31">
        <f t="shared" si="3"/>
        <v>2250</v>
      </c>
    </row>
    <row r="50" spans="1:6" s="44" customFormat="1" ht="26.25" customHeight="1">
      <c r="A50" s="24">
        <v>22090000</v>
      </c>
      <c r="B50" s="24" t="s">
        <v>11</v>
      </c>
      <c r="C50" s="61">
        <v>800</v>
      </c>
      <c r="D50" s="61" t="s">
        <v>43</v>
      </c>
      <c r="E50" s="61" t="s">
        <v>43</v>
      </c>
      <c r="F50" s="31">
        <f t="shared" si="3"/>
        <v>800</v>
      </c>
    </row>
    <row r="51" spans="1:6" ht="26.25" customHeight="1">
      <c r="A51" s="10">
        <v>24000000</v>
      </c>
      <c r="B51" s="12" t="s">
        <v>12</v>
      </c>
      <c r="C51" s="60">
        <f>C52</f>
        <v>300</v>
      </c>
      <c r="D51" s="60">
        <f>D53+D54</f>
        <v>1350</v>
      </c>
      <c r="E51" s="63">
        <f>E54</f>
        <v>1000</v>
      </c>
      <c r="F51" s="25">
        <f>C51+D51</f>
        <v>1650</v>
      </c>
    </row>
    <row r="52" spans="1:6" ht="22.5" customHeight="1">
      <c r="A52" s="9">
        <v>24060300</v>
      </c>
      <c r="B52" s="9" t="s">
        <v>13</v>
      </c>
      <c r="C52" s="62">
        <v>300</v>
      </c>
      <c r="D52" s="62" t="s">
        <v>43</v>
      </c>
      <c r="E52" s="62" t="s">
        <v>43</v>
      </c>
      <c r="F52" s="26">
        <f>C52</f>
        <v>300</v>
      </c>
    </row>
    <row r="53" spans="1:6" ht="60" customHeight="1">
      <c r="A53" s="9">
        <v>24062100</v>
      </c>
      <c r="B53" s="13" t="s">
        <v>27</v>
      </c>
      <c r="C53" s="62" t="s">
        <v>43</v>
      </c>
      <c r="D53" s="62">
        <v>350</v>
      </c>
      <c r="E53" s="62" t="s">
        <v>43</v>
      </c>
      <c r="F53" s="26">
        <f>D53</f>
        <v>350</v>
      </c>
    </row>
    <row r="54" spans="1:6" ht="19.5" customHeight="1">
      <c r="A54" s="24">
        <v>24170000</v>
      </c>
      <c r="B54" s="24" t="s">
        <v>44</v>
      </c>
      <c r="C54" s="65" t="s">
        <v>43</v>
      </c>
      <c r="D54" s="66">
        <v>1000</v>
      </c>
      <c r="E54" s="67">
        <f>D54</f>
        <v>1000</v>
      </c>
      <c r="F54" s="31">
        <f>D54</f>
        <v>1000</v>
      </c>
    </row>
    <row r="55" spans="1:6" s="17" customFormat="1" ht="22.5" customHeight="1">
      <c r="A55" s="10">
        <v>25000000</v>
      </c>
      <c r="B55" s="10" t="s">
        <v>14</v>
      </c>
      <c r="C55" s="60" t="s">
        <v>43</v>
      </c>
      <c r="D55" s="68">
        <v>8822.2999999999993</v>
      </c>
      <c r="E55" s="60" t="s">
        <v>43</v>
      </c>
      <c r="F55" s="54">
        <f>D55</f>
        <v>8822.2999999999993</v>
      </c>
    </row>
    <row r="56" spans="1:6" s="17" customFormat="1" ht="22.5" customHeight="1">
      <c r="A56" s="43">
        <v>30000000</v>
      </c>
      <c r="B56" s="10" t="s">
        <v>15</v>
      </c>
      <c r="C56" s="60">
        <f>C57</f>
        <v>33</v>
      </c>
      <c r="D56" s="60">
        <f>D57+D60</f>
        <v>703.5</v>
      </c>
      <c r="E56" s="60">
        <f>E57+E60</f>
        <v>703.5</v>
      </c>
      <c r="F56" s="25">
        <f>C56+D56</f>
        <v>736.5</v>
      </c>
    </row>
    <row r="57" spans="1:6" s="17" customFormat="1" ht="22.5" customHeight="1">
      <c r="A57" s="10">
        <v>31000000</v>
      </c>
      <c r="B57" s="10" t="s">
        <v>51</v>
      </c>
      <c r="C57" s="60">
        <f>C58+C59</f>
        <v>33</v>
      </c>
      <c r="D57" s="60">
        <f>D59</f>
        <v>604.70000000000005</v>
      </c>
      <c r="E57" s="60">
        <f>E59</f>
        <v>604.70000000000005</v>
      </c>
      <c r="F57" s="25">
        <f>C57+D57</f>
        <v>637.70000000000005</v>
      </c>
    </row>
    <row r="58" spans="1:6" ht="75">
      <c r="A58" s="9">
        <v>31010200</v>
      </c>
      <c r="B58" s="22" t="s">
        <v>28</v>
      </c>
      <c r="C58" s="62">
        <v>33</v>
      </c>
      <c r="D58" s="62" t="s">
        <v>43</v>
      </c>
      <c r="E58" s="62" t="s">
        <v>43</v>
      </c>
      <c r="F58" s="26">
        <f>C58</f>
        <v>33</v>
      </c>
    </row>
    <row r="59" spans="1:6" ht="59.45" customHeight="1">
      <c r="A59" s="9">
        <v>31030000</v>
      </c>
      <c r="B59" s="9" t="s">
        <v>16</v>
      </c>
      <c r="C59" s="62">
        <v>0</v>
      </c>
      <c r="D59" s="62">
        <v>604.70000000000005</v>
      </c>
      <c r="E59" s="62">
        <f>D59</f>
        <v>604.70000000000005</v>
      </c>
      <c r="F59" s="26">
        <f>D59</f>
        <v>604.70000000000005</v>
      </c>
    </row>
    <row r="60" spans="1:6" s="17" customFormat="1" ht="39" customHeight="1">
      <c r="A60" s="10">
        <v>33000000</v>
      </c>
      <c r="B60" s="10" t="s">
        <v>52</v>
      </c>
      <c r="C60" s="60" t="s">
        <v>43</v>
      </c>
      <c r="D60" s="60">
        <f>D61</f>
        <v>98.8</v>
      </c>
      <c r="E60" s="60">
        <f>E61</f>
        <v>98.8</v>
      </c>
      <c r="F60" s="25">
        <f>D60</f>
        <v>98.8</v>
      </c>
    </row>
    <row r="61" spans="1:6" ht="23.25" customHeight="1">
      <c r="A61" s="9">
        <v>33010000</v>
      </c>
      <c r="B61" s="9" t="s">
        <v>17</v>
      </c>
      <c r="C61" s="69" t="s">
        <v>43</v>
      </c>
      <c r="D61" s="62">
        <v>98.8</v>
      </c>
      <c r="E61" s="62">
        <f>D61</f>
        <v>98.8</v>
      </c>
      <c r="F61" s="26">
        <f>D61</f>
        <v>98.8</v>
      </c>
    </row>
    <row r="62" spans="1:6" ht="21" hidden="1" customHeight="1">
      <c r="A62" s="9">
        <v>33020000</v>
      </c>
      <c r="B62" s="9" t="s">
        <v>23</v>
      </c>
      <c r="C62" s="70"/>
      <c r="D62" s="70"/>
      <c r="E62" s="70"/>
      <c r="F62" s="27"/>
    </row>
    <row r="63" spans="1:6" ht="21" customHeight="1">
      <c r="A63" s="43">
        <v>40000000</v>
      </c>
      <c r="B63" s="11" t="s">
        <v>54</v>
      </c>
      <c r="C63" s="71">
        <f>C64</f>
        <v>59360.6</v>
      </c>
      <c r="D63" s="72">
        <f>D64</f>
        <v>6500</v>
      </c>
      <c r="E63" s="72">
        <f>E64</f>
        <v>6500</v>
      </c>
      <c r="F63" s="41">
        <f>C63+D63</f>
        <v>65860.600000000006</v>
      </c>
    </row>
    <row r="64" spans="1:6" ht="23.25" customHeight="1">
      <c r="A64" s="10">
        <v>41000000</v>
      </c>
      <c r="B64" s="10" t="s">
        <v>32</v>
      </c>
      <c r="C64" s="71">
        <f>C67+C65</f>
        <v>59360.6</v>
      </c>
      <c r="D64" s="71">
        <f>D67</f>
        <v>6500</v>
      </c>
      <c r="E64" s="72">
        <f>E67</f>
        <v>6500</v>
      </c>
      <c r="F64" s="41">
        <f>C64+D64</f>
        <v>65860.600000000006</v>
      </c>
    </row>
    <row r="65" spans="1:6" ht="0.75" hidden="1" customHeight="1">
      <c r="A65" s="52">
        <v>41020000</v>
      </c>
      <c r="B65" s="52" t="s">
        <v>55</v>
      </c>
      <c r="C65" s="72">
        <f>C66</f>
        <v>0</v>
      </c>
      <c r="D65" s="72" t="s">
        <v>43</v>
      </c>
      <c r="E65" s="72" t="s">
        <v>43</v>
      </c>
      <c r="F65" s="41">
        <f>C65</f>
        <v>0</v>
      </c>
    </row>
    <row r="66" spans="1:6" ht="56.25" hidden="1">
      <c r="A66" s="52">
        <v>41021200</v>
      </c>
      <c r="B66" s="53" t="s">
        <v>57</v>
      </c>
      <c r="C66" s="73"/>
      <c r="D66" s="73" t="s">
        <v>43</v>
      </c>
      <c r="E66" s="73" t="s">
        <v>43</v>
      </c>
      <c r="F66" s="42">
        <f>C66</f>
        <v>0</v>
      </c>
    </row>
    <row r="67" spans="1:6" ht="21" customHeight="1">
      <c r="A67" s="36">
        <v>41030000</v>
      </c>
      <c r="B67" s="36" t="s">
        <v>33</v>
      </c>
      <c r="C67" s="72">
        <f>C70+C71+C72+C73+C79+C69</f>
        <v>59360.6</v>
      </c>
      <c r="D67" s="72">
        <f>D68+D75+D76</f>
        <v>6500</v>
      </c>
      <c r="E67" s="72">
        <f>E68+E76</f>
        <v>6500</v>
      </c>
      <c r="F67" s="41">
        <f>C67+D67</f>
        <v>65860.600000000006</v>
      </c>
    </row>
    <row r="68" spans="1:6" ht="21.75" hidden="1" customHeight="1">
      <c r="A68" s="19">
        <v>41030400</v>
      </c>
      <c r="B68" s="19" t="s">
        <v>46</v>
      </c>
      <c r="C68" s="74" t="s">
        <v>43</v>
      </c>
      <c r="D68" s="74"/>
      <c r="E68" s="74">
        <f>D68</f>
        <v>0</v>
      </c>
      <c r="F68" s="42">
        <f>D68</f>
        <v>0</v>
      </c>
    </row>
    <row r="69" spans="1:6" ht="32.25" customHeight="1">
      <c r="A69" s="19">
        <v>41033900</v>
      </c>
      <c r="B69" s="19" t="s">
        <v>80</v>
      </c>
      <c r="C69" s="74">
        <v>59360.6</v>
      </c>
      <c r="D69" s="74" t="s">
        <v>43</v>
      </c>
      <c r="E69" s="74" t="s">
        <v>43</v>
      </c>
      <c r="F69" s="42">
        <f t="shared" ref="F69:F74" si="4">C69</f>
        <v>59360.6</v>
      </c>
    </row>
    <row r="70" spans="1:6" ht="33.75" hidden="1" customHeight="1">
      <c r="A70" s="19">
        <v>41030600</v>
      </c>
      <c r="B70" s="19" t="s">
        <v>34</v>
      </c>
      <c r="C70" s="74">
        <v>0</v>
      </c>
      <c r="D70" s="74" t="s">
        <v>43</v>
      </c>
      <c r="E70" s="74" t="s">
        <v>43</v>
      </c>
      <c r="F70" s="42">
        <f t="shared" si="4"/>
        <v>0</v>
      </c>
    </row>
    <row r="71" spans="1:6" ht="33.75" hidden="1" customHeight="1">
      <c r="A71" s="82">
        <v>41030800</v>
      </c>
      <c r="B71" s="28" t="s">
        <v>35</v>
      </c>
      <c r="C71" s="74">
        <v>0</v>
      </c>
      <c r="D71" s="74" t="s">
        <v>43</v>
      </c>
      <c r="E71" s="74" t="s">
        <v>43</v>
      </c>
      <c r="F71" s="42">
        <f t="shared" si="4"/>
        <v>0</v>
      </c>
    </row>
    <row r="72" spans="1:6" ht="33.75" hidden="1" customHeight="1">
      <c r="A72" s="82">
        <v>41030900</v>
      </c>
      <c r="B72" s="33" t="s">
        <v>45</v>
      </c>
      <c r="C72" s="74">
        <v>0</v>
      </c>
      <c r="D72" s="74" t="s">
        <v>43</v>
      </c>
      <c r="E72" s="74" t="s">
        <v>43</v>
      </c>
      <c r="F72" s="42">
        <f t="shared" si="4"/>
        <v>0</v>
      </c>
    </row>
    <row r="73" spans="1:6" ht="33.75" hidden="1" customHeight="1">
      <c r="A73" s="29">
        <v>41031000</v>
      </c>
      <c r="B73" s="9" t="s">
        <v>36</v>
      </c>
      <c r="C73" s="74">
        <v>0</v>
      </c>
      <c r="D73" s="74" t="s">
        <v>43</v>
      </c>
      <c r="E73" s="74" t="s">
        <v>43</v>
      </c>
      <c r="F73" s="42">
        <f t="shared" si="4"/>
        <v>0</v>
      </c>
    </row>
    <row r="74" spans="1:6" ht="33.75" hidden="1" customHeight="1">
      <c r="A74" s="29">
        <v>41034300</v>
      </c>
      <c r="B74" s="34" t="s">
        <v>47</v>
      </c>
      <c r="C74" s="74"/>
      <c r="D74" s="74"/>
      <c r="E74" s="74"/>
      <c r="F74" s="42">
        <f t="shared" si="4"/>
        <v>0</v>
      </c>
    </row>
    <row r="75" spans="1:6" ht="33.75" hidden="1" customHeight="1">
      <c r="A75" s="29">
        <v>41034400</v>
      </c>
      <c r="B75" s="34" t="s">
        <v>48</v>
      </c>
      <c r="C75" s="74" t="s">
        <v>43</v>
      </c>
      <c r="D75" s="74">
        <v>0</v>
      </c>
      <c r="E75" s="74" t="s">
        <v>43</v>
      </c>
      <c r="F75" s="42">
        <f>D75</f>
        <v>0</v>
      </c>
    </row>
    <row r="76" spans="1:6" ht="27" customHeight="1">
      <c r="A76" s="13">
        <v>41030400</v>
      </c>
      <c r="B76" s="35" t="s">
        <v>46</v>
      </c>
      <c r="C76" s="74" t="s">
        <v>43</v>
      </c>
      <c r="D76" s="74">
        <v>6500</v>
      </c>
      <c r="E76" s="74">
        <v>6500</v>
      </c>
      <c r="F76" s="42">
        <f>D76</f>
        <v>6500</v>
      </c>
    </row>
    <row r="77" spans="1:6" ht="33.75" hidden="1" customHeight="1">
      <c r="A77" s="29"/>
      <c r="B77" s="35" t="s">
        <v>59</v>
      </c>
      <c r="C77" s="74"/>
      <c r="D77" s="74"/>
      <c r="E77" s="74"/>
      <c r="F77" s="42"/>
    </row>
    <row r="78" spans="1:6" ht="33.75" hidden="1" customHeight="1">
      <c r="A78" s="29"/>
      <c r="B78" s="35" t="s">
        <v>60</v>
      </c>
      <c r="C78" s="74"/>
      <c r="D78" s="74"/>
      <c r="E78" s="74"/>
      <c r="F78" s="42"/>
    </row>
    <row r="79" spans="1:6" ht="33.75" hidden="1" customHeight="1">
      <c r="A79" s="29">
        <v>41034800</v>
      </c>
      <c r="B79" s="35" t="s">
        <v>61</v>
      </c>
      <c r="C79" s="74">
        <v>0</v>
      </c>
      <c r="D79" s="74" t="s">
        <v>43</v>
      </c>
      <c r="E79" s="74" t="s">
        <v>43</v>
      </c>
      <c r="F79" s="42">
        <f>C79</f>
        <v>0</v>
      </c>
    </row>
    <row r="80" spans="1:6" s="17" customFormat="1" ht="33.75" customHeight="1">
      <c r="A80" s="46">
        <v>50000000</v>
      </c>
      <c r="B80" s="45" t="s">
        <v>53</v>
      </c>
      <c r="C80" s="75" t="s">
        <v>43</v>
      </c>
      <c r="D80" s="76">
        <f>D81</f>
        <v>5</v>
      </c>
      <c r="E80" s="75" t="s">
        <v>43</v>
      </c>
      <c r="F80" s="30">
        <f>D80</f>
        <v>5</v>
      </c>
    </row>
    <row r="81" spans="1:50" ht="60" customHeight="1">
      <c r="A81" s="24">
        <v>50110000</v>
      </c>
      <c r="B81" s="24" t="s">
        <v>18</v>
      </c>
      <c r="C81" s="77" t="s">
        <v>43</v>
      </c>
      <c r="D81" s="66">
        <v>5</v>
      </c>
      <c r="E81" s="78" t="s">
        <v>43</v>
      </c>
      <c r="F81" s="31">
        <f>D81</f>
        <v>5</v>
      </c>
    </row>
    <row r="82" spans="1:50" s="50" customFormat="1" ht="21.75" customHeight="1">
      <c r="A82" s="47"/>
      <c r="B82" s="48" t="s">
        <v>37</v>
      </c>
      <c r="C82" s="79">
        <f>C10+C38+C56+C63</f>
        <v>359309.89999999997</v>
      </c>
      <c r="D82" s="79">
        <f>D38+D56+D63+D80</f>
        <v>17380.8</v>
      </c>
      <c r="E82" s="79">
        <f>E38+E56+E63</f>
        <v>8203.5</v>
      </c>
      <c r="F82" s="49">
        <f>C82+D82</f>
        <v>376690.69999999995</v>
      </c>
    </row>
    <row r="83" spans="1:50" s="23" customFormat="1" ht="21.75" hidden="1" customHeight="1">
      <c r="A83" s="37"/>
      <c r="B83" s="38" t="s">
        <v>56</v>
      </c>
      <c r="C83" s="80">
        <f>C82-C63</f>
        <v>299949.3</v>
      </c>
      <c r="D83" s="80">
        <f>D82-D63</f>
        <v>10880.8</v>
      </c>
      <c r="E83" s="80">
        <f>E82-E63</f>
        <v>1703.5</v>
      </c>
      <c r="F83" s="39">
        <f>F82-F63</f>
        <v>310830.09999999998</v>
      </c>
    </row>
    <row r="84" spans="1:50" s="23" customFormat="1" ht="21.75" hidden="1" customHeight="1">
      <c r="A84" s="37"/>
      <c r="B84" s="38"/>
      <c r="C84" s="80"/>
      <c r="D84" s="81"/>
      <c r="E84" s="81"/>
      <c r="F84" s="40"/>
    </row>
    <row r="85" spans="1:50" s="23" customFormat="1" ht="21.75" hidden="1" customHeight="1">
      <c r="A85" s="37"/>
      <c r="B85" s="38" t="s">
        <v>66</v>
      </c>
      <c r="C85" s="39">
        <v>22501.9</v>
      </c>
      <c r="D85" s="40"/>
      <c r="E85" s="40"/>
      <c r="F85" s="51"/>
    </row>
    <row r="86" spans="1:50" s="23" customFormat="1" ht="21.75" hidden="1" customHeight="1">
      <c r="A86" s="37"/>
      <c r="B86" s="38" t="s">
        <v>67</v>
      </c>
      <c r="C86" s="39">
        <f>C82-C85</f>
        <v>336807.99999999994</v>
      </c>
      <c r="D86" s="39">
        <f>D83</f>
        <v>10880.8</v>
      </c>
      <c r="E86" s="40"/>
      <c r="F86" s="58">
        <f>C86+D86</f>
        <v>347688.79999999993</v>
      </c>
    </row>
    <row r="87" spans="1:50" s="23" customFormat="1" ht="21.75" customHeight="1">
      <c r="A87" s="37"/>
      <c r="B87" s="38"/>
      <c r="C87" s="39"/>
      <c r="D87" s="40"/>
      <c r="E87" s="40"/>
      <c r="F87" s="51"/>
    </row>
    <row r="88" spans="1:50" s="21" customFormat="1" ht="18.75">
      <c r="A88" s="21" t="s">
        <v>29</v>
      </c>
      <c r="D88" s="21" t="s">
        <v>30</v>
      </c>
    </row>
    <row r="89" spans="1:50" ht="15.75">
      <c r="A89" s="5"/>
      <c r="B89" s="6"/>
      <c r="C89" s="6"/>
      <c r="D89" s="6"/>
      <c r="E89" s="6"/>
      <c r="F89" s="6"/>
    </row>
    <row r="90" spans="1:50" s="7" customFormat="1" ht="18.75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</row>
    <row r="91" spans="1:50" ht="15.75">
      <c r="A91" s="5"/>
      <c r="B91" s="6"/>
      <c r="C91" s="6"/>
      <c r="D91" s="6"/>
      <c r="E91" s="6"/>
      <c r="F91" s="6"/>
    </row>
    <row r="92" spans="1:50" ht="15.75">
      <c r="A92" s="5"/>
      <c r="B92" s="6"/>
      <c r="C92" s="6"/>
      <c r="D92" s="6"/>
      <c r="E92" s="6"/>
      <c r="F92" s="6"/>
    </row>
    <row r="93" spans="1:50" ht="15.75">
      <c r="A93" s="5"/>
      <c r="B93" s="6"/>
      <c r="C93" s="6"/>
      <c r="D93" s="6"/>
      <c r="E93" s="6"/>
      <c r="F93" s="6"/>
    </row>
    <row r="94" spans="1:50" ht="15.75">
      <c r="A94" s="5"/>
      <c r="B94" s="6"/>
      <c r="C94" s="6"/>
      <c r="D94" s="6"/>
      <c r="E94" s="6"/>
      <c r="F94" s="6"/>
    </row>
    <row r="95" spans="1:50" ht="15.75">
      <c r="A95" s="5"/>
      <c r="B95" s="6"/>
      <c r="C95" s="6"/>
      <c r="D95" s="6"/>
      <c r="E95" s="6"/>
      <c r="F95" s="6"/>
    </row>
    <row r="96" spans="1:50" ht="15.75">
      <c r="A96" s="5"/>
      <c r="B96" s="6"/>
      <c r="C96" s="6"/>
      <c r="D96" s="6"/>
      <c r="E96" s="6"/>
      <c r="F96" s="6"/>
    </row>
    <row r="97" spans="1:6" ht="15.75">
      <c r="A97" s="5"/>
      <c r="B97" s="6"/>
      <c r="C97" s="6"/>
      <c r="D97" s="6"/>
      <c r="E97" s="6"/>
      <c r="F97" s="6"/>
    </row>
    <row r="98" spans="1:6" ht="13.5">
      <c r="A98" s="4"/>
    </row>
    <row r="102" spans="1:6">
      <c r="A102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102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2"/>
  <sheetViews>
    <sheetView tabSelected="1" view="pageBreakPreview" zoomScale="75" zoomScaleNormal="100" zoomScaleSheetLayoutView="75" workbookViewId="0">
      <selection activeCell="F82" sqref="F8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89" t="s">
        <v>90</v>
      </c>
      <c r="D1" s="96" t="s">
        <v>58</v>
      </c>
      <c r="E1" s="96"/>
      <c r="F1" s="96"/>
    </row>
    <row r="2" spans="1:6">
      <c r="A2" s="3"/>
      <c r="D2" s="97" t="s">
        <v>24</v>
      </c>
      <c r="E2" s="97"/>
      <c r="F2" s="97"/>
    </row>
    <row r="3" spans="1:6">
      <c r="A3" s="3"/>
      <c r="D3" s="88" t="s">
        <v>86</v>
      </c>
      <c r="E3" s="18"/>
    </row>
    <row r="4" spans="1:6" ht="20.25">
      <c r="A4" s="98" t="s">
        <v>85</v>
      </c>
      <c r="B4" s="98"/>
      <c r="C4" s="98"/>
      <c r="D4" s="98"/>
      <c r="E4" s="98"/>
      <c r="F4" s="98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92" t="s">
        <v>3</v>
      </c>
      <c r="B6" s="92" t="s">
        <v>4</v>
      </c>
      <c r="C6" s="92" t="s">
        <v>1</v>
      </c>
      <c r="D6" s="92" t="s">
        <v>2</v>
      </c>
      <c r="E6" s="92"/>
      <c r="F6" s="92" t="s">
        <v>0</v>
      </c>
    </row>
    <row r="7" spans="1:6" ht="56.25">
      <c r="A7" s="99"/>
      <c r="B7" s="92"/>
      <c r="C7" s="92"/>
      <c r="D7" s="87" t="s">
        <v>0</v>
      </c>
      <c r="E7" s="87" t="s">
        <v>5</v>
      </c>
      <c r="F7" s="92"/>
    </row>
    <row r="8" spans="1:6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 t="s">
        <v>6</v>
      </c>
    </row>
    <row r="9" spans="1:6" ht="7.5" customHeight="1">
      <c r="A9" s="92"/>
      <c r="B9" s="92"/>
      <c r="C9" s="92"/>
      <c r="D9" s="92"/>
      <c r="E9" s="92"/>
      <c r="F9" s="92"/>
    </row>
    <row r="10" spans="1:6" ht="22.5" customHeight="1">
      <c r="A10" s="43">
        <v>10000000</v>
      </c>
      <c r="B10" s="11" t="s">
        <v>7</v>
      </c>
      <c r="C10" s="60">
        <f>C11+C16+C18+C35</f>
        <v>306396.09999999998</v>
      </c>
      <c r="D10" s="60" t="s">
        <v>43</v>
      </c>
      <c r="E10" s="60" t="s">
        <v>43</v>
      </c>
      <c r="F10" s="25">
        <f>C10</f>
        <v>306396.09999999998</v>
      </c>
    </row>
    <row r="11" spans="1:6" ht="12.75" customHeight="1">
      <c r="A11" s="93">
        <v>11000000</v>
      </c>
      <c r="B11" s="93" t="s">
        <v>65</v>
      </c>
      <c r="C11" s="95">
        <f>C13+C14</f>
        <v>161324</v>
      </c>
      <c r="D11" s="95" t="s">
        <v>43</v>
      </c>
      <c r="E11" s="95" t="s">
        <v>43</v>
      </c>
      <c r="F11" s="90">
        <f>C11</f>
        <v>161324</v>
      </c>
    </row>
    <row r="12" spans="1:6" ht="37.5" customHeight="1">
      <c r="A12" s="94"/>
      <c r="B12" s="93"/>
      <c r="C12" s="95"/>
      <c r="D12" s="95"/>
      <c r="E12" s="95"/>
      <c r="F12" s="91"/>
    </row>
    <row r="13" spans="1:6" s="44" customFormat="1" ht="20.25">
      <c r="A13" s="24">
        <v>11010000</v>
      </c>
      <c r="B13" s="24" t="s">
        <v>87</v>
      </c>
      <c r="C13" s="61">
        <f>150500+10800</f>
        <v>161300</v>
      </c>
      <c r="D13" s="61" t="s">
        <v>43</v>
      </c>
      <c r="E13" s="61" t="s">
        <v>43</v>
      </c>
      <c r="F13" s="31">
        <f>C13</f>
        <v>161300</v>
      </c>
    </row>
    <row r="14" spans="1:6" ht="25.5" customHeight="1">
      <c r="A14" s="10">
        <v>11020000</v>
      </c>
      <c r="B14" s="10" t="s">
        <v>8</v>
      </c>
      <c r="C14" s="60">
        <f>C15</f>
        <v>24</v>
      </c>
      <c r="D14" s="60" t="s">
        <v>43</v>
      </c>
      <c r="E14" s="60" t="s">
        <v>43</v>
      </c>
      <c r="F14" s="32">
        <f>C14</f>
        <v>24</v>
      </c>
    </row>
    <row r="15" spans="1:6" ht="36.75" customHeight="1">
      <c r="A15" s="9">
        <v>11020200</v>
      </c>
      <c r="B15" s="9" t="s">
        <v>31</v>
      </c>
      <c r="C15" s="62">
        <f>824-800</f>
        <v>24</v>
      </c>
      <c r="D15" s="62" t="s">
        <v>43</v>
      </c>
      <c r="E15" s="62" t="s">
        <v>43</v>
      </c>
      <c r="F15" s="31">
        <f>C15</f>
        <v>24</v>
      </c>
    </row>
    <row r="16" spans="1:6" ht="26.25" customHeight="1">
      <c r="A16" s="57">
        <v>14000000</v>
      </c>
      <c r="B16" s="56" t="s">
        <v>63</v>
      </c>
      <c r="C16" s="64">
        <f>C17</f>
        <v>18000</v>
      </c>
      <c r="D16" s="63" t="s">
        <v>43</v>
      </c>
      <c r="E16" s="63" t="s">
        <v>43</v>
      </c>
      <c r="F16" s="32">
        <f t="shared" ref="F16:F17" si="0">C16</f>
        <v>18000</v>
      </c>
    </row>
    <row r="17" spans="1:6" ht="41.25" customHeight="1">
      <c r="A17" s="55">
        <v>14040000</v>
      </c>
      <c r="B17" s="55" t="s">
        <v>88</v>
      </c>
      <c r="C17" s="62">
        <f>15700+2300</f>
        <v>18000</v>
      </c>
      <c r="D17" s="62" t="s">
        <v>43</v>
      </c>
      <c r="E17" s="62" t="s">
        <v>43</v>
      </c>
      <c r="F17" s="26">
        <f t="shared" si="0"/>
        <v>18000</v>
      </c>
    </row>
    <row r="18" spans="1:6" s="17" customFormat="1" ht="36.75" customHeight="1">
      <c r="A18" s="16">
        <v>18000000</v>
      </c>
      <c r="B18" s="10" t="s">
        <v>64</v>
      </c>
      <c r="C18" s="60">
        <f>C19+C34+C33</f>
        <v>126882.1</v>
      </c>
      <c r="D18" s="60" t="s">
        <v>43</v>
      </c>
      <c r="E18" s="60" t="s">
        <v>43</v>
      </c>
      <c r="F18" s="32">
        <f>C18</f>
        <v>126882.1</v>
      </c>
    </row>
    <row r="19" spans="1:6" ht="24.75" customHeight="1">
      <c r="A19" s="10">
        <v>18010000</v>
      </c>
      <c r="B19" s="10" t="s">
        <v>62</v>
      </c>
      <c r="C19" s="60">
        <f>C20+C25+C30</f>
        <v>107222.1</v>
      </c>
      <c r="D19" s="60" t="s">
        <v>43</v>
      </c>
      <c r="E19" s="60" t="s">
        <v>43</v>
      </c>
      <c r="F19" s="32">
        <f t="shared" ref="F19:F36" si="1">C19</f>
        <v>107222.1</v>
      </c>
    </row>
    <row r="20" spans="1:6" ht="28.5" customHeight="1">
      <c r="A20" s="10"/>
      <c r="B20" s="16" t="s">
        <v>82</v>
      </c>
      <c r="C20" s="60">
        <f>SUM(C21:C24)</f>
        <v>3445</v>
      </c>
      <c r="D20" s="60"/>
      <c r="E20" s="60"/>
      <c r="F20" s="32">
        <f t="shared" si="1"/>
        <v>3445</v>
      </c>
    </row>
    <row r="21" spans="1:6" s="44" customFormat="1" ht="40.5" customHeight="1">
      <c r="A21" s="9">
        <v>18010100</v>
      </c>
      <c r="B21" s="9" t="s">
        <v>70</v>
      </c>
      <c r="C21" s="62">
        <v>20</v>
      </c>
      <c r="D21" s="62" t="s">
        <v>43</v>
      </c>
      <c r="E21" s="62" t="s">
        <v>43</v>
      </c>
      <c r="F21" s="31">
        <f>C21</f>
        <v>20</v>
      </c>
    </row>
    <row r="22" spans="1:6" s="44" customFormat="1" ht="41.25" customHeight="1">
      <c r="A22" s="9">
        <v>18010200</v>
      </c>
      <c r="B22" s="9" t="s">
        <v>71</v>
      </c>
      <c r="C22" s="62">
        <v>230</v>
      </c>
      <c r="D22" s="62" t="s">
        <v>43</v>
      </c>
      <c r="E22" s="62" t="s">
        <v>43</v>
      </c>
      <c r="F22" s="31">
        <f t="shared" ref="F22:F32" si="2">C22</f>
        <v>230</v>
      </c>
    </row>
    <row r="23" spans="1:6" s="44" customFormat="1" ht="47.25" customHeight="1">
      <c r="A23" s="9">
        <v>18010300</v>
      </c>
      <c r="B23" s="9" t="s">
        <v>72</v>
      </c>
      <c r="C23" s="62">
        <v>200</v>
      </c>
      <c r="D23" s="62" t="s">
        <v>43</v>
      </c>
      <c r="E23" s="62" t="s">
        <v>43</v>
      </c>
      <c r="F23" s="31">
        <f t="shared" si="2"/>
        <v>200</v>
      </c>
    </row>
    <row r="24" spans="1:6" s="44" customFormat="1" ht="58.5" customHeight="1">
      <c r="A24" s="9">
        <v>18010400</v>
      </c>
      <c r="B24" s="9" t="s">
        <v>73</v>
      </c>
      <c r="C24" s="62">
        <v>2995</v>
      </c>
      <c r="D24" s="62" t="s">
        <v>43</v>
      </c>
      <c r="E24" s="62" t="s">
        <v>43</v>
      </c>
      <c r="F24" s="31">
        <f t="shared" si="2"/>
        <v>2995</v>
      </c>
    </row>
    <row r="25" spans="1:6" s="44" customFormat="1" ht="24.75" customHeight="1">
      <c r="A25" s="9"/>
      <c r="B25" s="16" t="s">
        <v>83</v>
      </c>
      <c r="C25" s="63">
        <f>SUM(C26:C29)</f>
        <v>102646.1</v>
      </c>
      <c r="D25" s="63"/>
      <c r="E25" s="63"/>
      <c r="F25" s="32">
        <f>C25</f>
        <v>102646.1</v>
      </c>
    </row>
    <row r="26" spans="1:6" s="44" customFormat="1" ht="25.5" customHeight="1">
      <c r="A26" s="9">
        <v>18010500</v>
      </c>
      <c r="B26" s="9" t="s">
        <v>74</v>
      </c>
      <c r="C26" s="62">
        <v>36600</v>
      </c>
      <c r="D26" s="62" t="s">
        <v>43</v>
      </c>
      <c r="E26" s="62" t="s">
        <v>43</v>
      </c>
      <c r="F26" s="31">
        <f t="shared" si="2"/>
        <v>36600</v>
      </c>
    </row>
    <row r="27" spans="1:6" s="44" customFormat="1" ht="23.25" customHeight="1">
      <c r="A27" s="9">
        <v>18010600</v>
      </c>
      <c r="B27" s="9" t="s">
        <v>75</v>
      </c>
      <c r="C27" s="62">
        <v>58900</v>
      </c>
      <c r="D27" s="62" t="s">
        <v>43</v>
      </c>
      <c r="E27" s="62" t="s">
        <v>43</v>
      </c>
      <c r="F27" s="31">
        <f t="shared" si="2"/>
        <v>58900</v>
      </c>
    </row>
    <row r="28" spans="1:6" s="44" customFormat="1" ht="25.5" customHeight="1">
      <c r="A28" s="9">
        <v>18010700</v>
      </c>
      <c r="B28" s="9" t="s">
        <v>76</v>
      </c>
      <c r="C28" s="62">
        <v>670</v>
      </c>
      <c r="D28" s="62" t="s">
        <v>43</v>
      </c>
      <c r="E28" s="62" t="s">
        <v>43</v>
      </c>
      <c r="F28" s="31">
        <f t="shared" si="2"/>
        <v>670</v>
      </c>
    </row>
    <row r="29" spans="1:6" s="44" customFormat="1" ht="24.75" customHeight="1">
      <c r="A29" s="9">
        <v>18010900</v>
      </c>
      <c r="B29" s="9" t="s">
        <v>77</v>
      </c>
      <c r="C29" s="62">
        <v>6476.1</v>
      </c>
      <c r="D29" s="62" t="s">
        <v>43</v>
      </c>
      <c r="E29" s="62" t="s">
        <v>43</v>
      </c>
      <c r="F29" s="31">
        <f t="shared" si="2"/>
        <v>6476.1</v>
      </c>
    </row>
    <row r="30" spans="1:6" s="44" customFormat="1" ht="24.75" customHeight="1">
      <c r="A30" s="9"/>
      <c r="B30" s="16" t="s">
        <v>84</v>
      </c>
      <c r="C30" s="63">
        <f>SUM(C31:C32)</f>
        <v>1131</v>
      </c>
      <c r="D30" s="63"/>
      <c r="E30" s="63"/>
      <c r="F30" s="32">
        <f>C30</f>
        <v>1131</v>
      </c>
    </row>
    <row r="31" spans="1:6" s="44" customFormat="1" ht="24.75" customHeight="1">
      <c r="A31" s="9">
        <v>18011000</v>
      </c>
      <c r="B31" s="9" t="s">
        <v>78</v>
      </c>
      <c r="C31" s="62">
        <v>831</v>
      </c>
      <c r="D31" s="62" t="s">
        <v>43</v>
      </c>
      <c r="E31" s="62" t="s">
        <v>43</v>
      </c>
      <c r="F31" s="31">
        <f t="shared" si="2"/>
        <v>831</v>
      </c>
    </row>
    <row r="32" spans="1:6" s="44" customFormat="1" ht="24.75" customHeight="1">
      <c r="A32" s="9">
        <v>18011100</v>
      </c>
      <c r="B32" s="9" t="s">
        <v>79</v>
      </c>
      <c r="C32" s="62">
        <v>300</v>
      </c>
      <c r="D32" s="62" t="s">
        <v>43</v>
      </c>
      <c r="E32" s="62" t="s">
        <v>43</v>
      </c>
      <c r="F32" s="31">
        <f t="shared" si="2"/>
        <v>300</v>
      </c>
    </row>
    <row r="33" spans="1:6" ht="28.5" customHeight="1">
      <c r="A33" s="16">
        <v>18030000</v>
      </c>
      <c r="B33" s="16" t="s">
        <v>68</v>
      </c>
      <c r="C33" s="63">
        <v>60</v>
      </c>
      <c r="D33" s="63" t="s">
        <v>43</v>
      </c>
      <c r="E33" s="63" t="s">
        <v>43</v>
      </c>
      <c r="F33" s="32">
        <f>C33</f>
        <v>60</v>
      </c>
    </row>
    <row r="34" spans="1:6" s="17" customFormat="1" ht="22.5" customHeight="1">
      <c r="A34" s="10">
        <v>18050000</v>
      </c>
      <c r="B34" s="10" t="s">
        <v>38</v>
      </c>
      <c r="C34" s="60">
        <v>19600</v>
      </c>
      <c r="D34" s="60" t="s">
        <v>43</v>
      </c>
      <c r="E34" s="60" t="str">
        <f>D34</f>
        <v>х</v>
      </c>
      <c r="F34" s="25">
        <f t="shared" si="1"/>
        <v>19600</v>
      </c>
    </row>
    <row r="35" spans="1:6" ht="23.25" customHeight="1">
      <c r="A35" s="16">
        <v>19000000</v>
      </c>
      <c r="B35" s="16" t="s">
        <v>39</v>
      </c>
      <c r="C35" s="63">
        <f>C36</f>
        <v>190</v>
      </c>
      <c r="D35" s="63" t="str">
        <f>D36</f>
        <v>х</v>
      </c>
      <c r="E35" s="63" t="s">
        <v>43</v>
      </c>
      <c r="F35" s="32">
        <f t="shared" si="1"/>
        <v>190</v>
      </c>
    </row>
    <row r="36" spans="1:6" ht="21" customHeight="1">
      <c r="A36" s="9">
        <v>19010000</v>
      </c>
      <c r="B36" s="9" t="s">
        <v>40</v>
      </c>
      <c r="C36" s="62">
        <f>190</f>
        <v>190</v>
      </c>
      <c r="D36" s="62" t="s">
        <v>43</v>
      </c>
      <c r="E36" s="62" t="s">
        <v>43</v>
      </c>
      <c r="F36" s="26">
        <f t="shared" si="1"/>
        <v>190</v>
      </c>
    </row>
    <row r="37" spans="1:6" ht="22.5" hidden="1" customHeight="1">
      <c r="A37" s="9">
        <v>19040000</v>
      </c>
      <c r="B37" s="9" t="s">
        <v>41</v>
      </c>
      <c r="C37" s="62">
        <v>0</v>
      </c>
      <c r="D37" s="62" t="s">
        <v>43</v>
      </c>
      <c r="E37" s="62" t="s">
        <v>43</v>
      </c>
      <c r="F37" s="26">
        <f>C37</f>
        <v>0</v>
      </c>
    </row>
    <row r="38" spans="1:6" ht="24" customHeight="1">
      <c r="A38" s="43">
        <v>20000000</v>
      </c>
      <c r="B38" s="11" t="s">
        <v>9</v>
      </c>
      <c r="C38" s="60">
        <f>C39+C45+C51</f>
        <v>5820.2</v>
      </c>
      <c r="D38" s="60">
        <f>D51+D55</f>
        <v>10172.299999999999</v>
      </c>
      <c r="E38" s="60">
        <f>E51</f>
        <v>1000</v>
      </c>
      <c r="F38" s="25">
        <f>C38+D38</f>
        <v>15992.5</v>
      </c>
    </row>
    <row r="39" spans="1:6" ht="22.5" customHeight="1">
      <c r="A39" s="10">
        <v>21000000</v>
      </c>
      <c r="B39" s="14" t="s">
        <v>10</v>
      </c>
      <c r="C39" s="60">
        <f>C40+C41+C42+C43</f>
        <v>70.2</v>
      </c>
      <c r="D39" s="60" t="s">
        <v>43</v>
      </c>
      <c r="E39" s="60" t="s">
        <v>43</v>
      </c>
      <c r="F39" s="32">
        <f>C39</f>
        <v>70.2</v>
      </c>
    </row>
    <row r="40" spans="1:6" s="15" customFormat="1" ht="63" customHeight="1">
      <c r="A40" s="9">
        <v>21010300</v>
      </c>
      <c r="B40" s="13" t="s">
        <v>20</v>
      </c>
      <c r="C40" s="62">
        <v>25.2</v>
      </c>
      <c r="D40" s="62" t="s">
        <v>43</v>
      </c>
      <c r="E40" s="62" t="s">
        <v>43</v>
      </c>
      <c r="F40" s="26">
        <f>C40</f>
        <v>25.2</v>
      </c>
    </row>
    <row r="41" spans="1:6" ht="36.75" hidden="1" customHeight="1">
      <c r="A41" s="9">
        <v>21050000</v>
      </c>
      <c r="B41" s="9" t="s">
        <v>21</v>
      </c>
      <c r="C41" s="62">
        <v>0</v>
      </c>
      <c r="D41" s="62" t="s">
        <v>43</v>
      </c>
      <c r="E41" s="62" t="s">
        <v>43</v>
      </c>
      <c r="F41" s="26">
        <f>C41</f>
        <v>0</v>
      </c>
    </row>
    <row r="42" spans="1:6" ht="81" hidden="1" customHeight="1">
      <c r="A42" s="9">
        <v>21080900</v>
      </c>
      <c r="B42" s="9" t="s">
        <v>25</v>
      </c>
      <c r="C42" s="62">
        <v>0</v>
      </c>
      <c r="D42" s="62" t="s">
        <v>43</v>
      </c>
      <c r="E42" s="62" t="s">
        <v>43</v>
      </c>
      <c r="F42" s="26">
        <f>C42</f>
        <v>0</v>
      </c>
    </row>
    <row r="43" spans="1:6" ht="24" customHeight="1">
      <c r="A43" s="9">
        <v>21081100</v>
      </c>
      <c r="B43" s="9" t="s">
        <v>26</v>
      </c>
      <c r="C43" s="62">
        <v>45</v>
      </c>
      <c r="D43" s="62" t="s">
        <v>43</v>
      </c>
      <c r="E43" s="62" t="s">
        <v>43</v>
      </c>
      <c r="F43" s="26">
        <f>C43</f>
        <v>45</v>
      </c>
    </row>
    <row r="44" spans="1:6" ht="36" hidden="1" customHeight="1">
      <c r="A44" s="9">
        <v>21110000</v>
      </c>
      <c r="B44" s="9" t="s">
        <v>22</v>
      </c>
      <c r="C44" s="62" t="s">
        <v>43</v>
      </c>
      <c r="D44" s="62">
        <v>0</v>
      </c>
      <c r="E44" s="62" t="s">
        <v>43</v>
      </c>
      <c r="F44" s="26">
        <f>D44</f>
        <v>0</v>
      </c>
    </row>
    <row r="45" spans="1:6" ht="37.5" customHeight="1">
      <c r="A45" s="10">
        <v>22000000</v>
      </c>
      <c r="B45" s="10" t="s">
        <v>50</v>
      </c>
      <c r="C45" s="60">
        <f>C48+C49+C50</f>
        <v>5450</v>
      </c>
      <c r="D45" s="60" t="s">
        <v>43</v>
      </c>
      <c r="E45" s="60" t="s">
        <v>43</v>
      </c>
      <c r="F45" s="25">
        <f t="shared" ref="F45:F50" si="3">C45</f>
        <v>5450</v>
      </c>
    </row>
    <row r="46" spans="1:6" s="44" customFormat="1" ht="38.25" hidden="1" customHeight="1">
      <c r="A46" s="9">
        <v>22010000</v>
      </c>
      <c r="B46" s="9" t="s">
        <v>42</v>
      </c>
      <c r="C46" s="62">
        <v>0</v>
      </c>
      <c r="D46" s="62" t="s">
        <v>43</v>
      </c>
      <c r="E46" s="62" t="s">
        <v>43</v>
      </c>
      <c r="F46" s="26">
        <f t="shared" si="3"/>
        <v>0</v>
      </c>
    </row>
    <row r="47" spans="1:6" ht="38.25" hidden="1" customHeight="1">
      <c r="A47" s="24">
        <v>22010300</v>
      </c>
      <c r="B47" s="24" t="s">
        <v>49</v>
      </c>
      <c r="C47" s="61">
        <v>0</v>
      </c>
      <c r="D47" s="61" t="s">
        <v>43</v>
      </c>
      <c r="E47" s="61" t="s">
        <v>43</v>
      </c>
      <c r="F47" s="31">
        <f t="shared" si="3"/>
        <v>0</v>
      </c>
    </row>
    <row r="48" spans="1:6" s="44" customFormat="1" ht="26.25" customHeight="1">
      <c r="A48" s="24">
        <v>22012500</v>
      </c>
      <c r="B48" s="24" t="s">
        <v>81</v>
      </c>
      <c r="C48" s="61">
        <v>2400</v>
      </c>
      <c r="D48" s="61" t="s">
        <v>43</v>
      </c>
      <c r="E48" s="61" t="s">
        <v>43</v>
      </c>
      <c r="F48" s="31">
        <f t="shared" si="3"/>
        <v>2400</v>
      </c>
    </row>
    <row r="49" spans="1:6" s="44" customFormat="1" ht="38.25" customHeight="1">
      <c r="A49" s="24">
        <v>22080400</v>
      </c>
      <c r="B49" s="59" t="s">
        <v>69</v>
      </c>
      <c r="C49" s="61">
        <v>2250</v>
      </c>
      <c r="D49" s="61" t="s">
        <v>43</v>
      </c>
      <c r="E49" s="61" t="s">
        <v>43</v>
      </c>
      <c r="F49" s="31">
        <f t="shared" si="3"/>
        <v>2250</v>
      </c>
    </row>
    <row r="50" spans="1:6" s="44" customFormat="1" ht="26.25" customHeight="1">
      <c r="A50" s="24">
        <v>22090000</v>
      </c>
      <c r="B50" s="24" t="s">
        <v>11</v>
      </c>
      <c r="C50" s="61">
        <v>800</v>
      </c>
      <c r="D50" s="61" t="s">
        <v>43</v>
      </c>
      <c r="E50" s="61" t="s">
        <v>43</v>
      </c>
      <c r="F50" s="31">
        <f t="shared" si="3"/>
        <v>800</v>
      </c>
    </row>
    <row r="51" spans="1:6" ht="26.25" customHeight="1">
      <c r="A51" s="10">
        <v>24000000</v>
      </c>
      <c r="B51" s="12" t="s">
        <v>12</v>
      </c>
      <c r="C51" s="60">
        <f>C52</f>
        <v>300</v>
      </c>
      <c r="D51" s="60">
        <f>D53+D54</f>
        <v>1350</v>
      </c>
      <c r="E51" s="63">
        <f>E54</f>
        <v>1000</v>
      </c>
      <c r="F51" s="25">
        <f>C51+D51</f>
        <v>1650</v>
      </c>
    </row>
    <row r="52" spans="1:6" ht="22.5" customHeight="1">
      <c r="A52" s="9">
        <v>24060300</v>
      </c>
      <c r="B52" s="9" t="s">
        <v>13</v>
      </c>
      <c r="C52" s="62">
        <f>300</f>
        <v>300</v>
      </c>
      <c r="D52" s="62" t="s">
        <v>43</v>
      </c>
      <c r="E52" s="62" t="s">
        <v>43</v>
      </c>
      <c r="F52" s="26">
        <f>C52</f>
        <v>300</v>
      </c>
    </row>
    <row r="53" spans="1:6" ht="60" customHeight="1">
      <c r="A53" s="9">
        <v>24062100</v>
      </c>
      <c r="B53" s="13" t="s">
        <v>27</v>
      </c>
      <c r="C53" s="62" t="s">
        <v>43</v>
      </c>
      <c r="D53" s="62">
        <v>350</v>
      </c>
      <c r="E53" s="62" t="s">
        <v>43</v>
      </c>
      <c r="F53" s="26">
        <f>D53</f>
        <v>350</v>
      </c>
    </row>
    <row r="54" spans="1:6" ht="19.5" customHeight="1">
      <c r="A54" s="24">
        <v>24170000</v>
      </c>
      <c r="B54" s="24" t="s">
        <v>44</v>
      </c>
      <c r="C54" s="65" t="s">
        <v>43</v>
      </c>
      <c r="D54" s="66">
        <v>1000</v>
      </c>
      <c r="E54" s="67">
        <f>D54</f>
        <v>1000</v>
      </c>
      <c r="F54" s="31">
        <f>D54</f>
        <v>1000</v>
      </c>
    </row>
    <row r="55" spans="1:6" s="17" customFormat="1" ht="22.5" customHeight="1">
      <c r="A55" s="10">
        <v>25000000</v>
      </c>
      <c r="B55" s="10" t="s">
        <v>14</v>
      </c>
      <c r="C55" s="60" t="s">
        <v>43</v>
      </c>
      <c r="D55" s="68">
        <v>8822.2999999999993</v>
      </c>
      <c r="E55" s="60" t="s">
        <v>43</v>
      </c>
      <c r="F55" s="54">
        <f>D55</f>
        <v>8822.2999999999993</v>
      </c>
    </row>
    <row r="56" spans="1:6" s="17" customFormat="1" ht="22.5" customHeight="1">
      <c r="A56" s="43">
        <v>30000000</v>
      </c>
      <c r="B56" s="10" t="s">
        <v>15</v>
      </c>
      <c r="C56" s="60">
        <f>C57</f>
        <v>33</v>
      </c>
      <c r="D56" s="60">
        <f>D57+D60</f>
        <v>703.5</v>
      </c>
      <c r="E56" s="60">
        <f>E57+E60</f>
        <v>703.5</v>
      </c>
      <c r="F56" s="25">
        <f>C56+D56</f>
        <v>736.5</v>
      </c>
    </row>
    <row r="57" spans="1:6" s="17" customFormat="1" ht="22.5" customHeight="1">
      <c r="A57" s="10">
        <v>31000000</v>
      </c>
      <c r="B57" s="10" t="s">
        <v>51</v>
      </c>
      <c r="C57" s="60">
        <f>C58+C59</f>
        <v>33</v>
      </c>
      <c r="D57" s="60">
        <f>D59</f>
        <v>604.70000000000005</v>
      </c>
      <c r="E57" s="60">
        <f>E59</f>
        <v>604.70000000000005</v>
      </c>
      <c r="F57" s="25">
        <f>C57+D57</f>
        <v>637.70000000000005</v>
      </c>
    </row>
    <row r="58" spans="1:6" ht="75">
      <c r="A58" s="9">
        <v>31010200</v>
      </c>
      <c r="B58" s="22" t="s">
        <v>28</v>
      </c>
      <c r="C58" s="62">
        <v>33</v>
      </c>
      <c r="D58" s="62" t="s">
        <v>43</v>
      </c>
      <c r="E58" s="62" t="s">
        <v>43</v>
      </c>
      <c r="F58" s="26">
        <f>C58</f>
        <v>33</v>
      </c>
    </row>
    <row r="59" spans="1:6" ht="59.45" customHeight="1">
      <c r="A59" s="9">
        <v>31030000</v>
      </c>
      <c r="B59" s="9" t="s">
        <v>16</v>
      </c>
      <c r="C59" s="62">
        <v>0</v>
      </c>
      <c r="D59" s="62">
        <v>604.70000000000005</v>
      </c>
      <c r="E59" s="62">
        <f>D59</f>
        <v>604.70000000000005</v>
      </c>
      <c r="F59" s="26">
        <f>D59</f>
        <v>604.70000000000005</v>
      </c>
    </row>
    <row r="60" spans="1:6" s="17" customFormat="1" ht="39" customHeight="1">
      <c r="A60" s="10">
        <v>33000000</v>
      </c>
      <c r="B60" s="10" t="s">
        <v>52</v>
      </c>
      <c r="C60" s="60" t="s">
        <v>43</v>
      </c>
      <c r="D60" s="60">
        <f>D61</f>
        <v>98.8</v>
      </c>
      <c r="E60" s="60">
        <f>E61</f>
        <v>98.8</v>
      </c>
      <c r="F60" s="25">
        <f>D60</f>
        <v>98.8</v>
      </c>
    </row>
    <row r="61" spans="1:6" ht="23.25" customHeight="1">
      <c r="A61" s="9">
        <v>33010000</v>
      </c>
      <c r="B61" s="9" t="s">
        <v>17</v>
      </c>
      <c r="C61" s="69" t="s">
        <v>43</v>
      </c>
      <c r="D61" s="62">
        <v>98.8</v>
      </c>
      <c r="E61" s="62">
        <f>D61</f>
        <v>98.8</v>
      </c>
      <c r="F61" s="26">
        <f>D61</f>
        <v>98.8</v>
      </c>
    </row>
    <row r="62" spans="1:6" ht="21" hidden="1" customHeight="1">
      <c r="A62" s="9">
        <v>33020000</v>
      </c>
      <c r="B62" s="9" t="s">
        <v>23</v>
      </c>
      <c r="C62" s="70"/>
      <c r="D62" s="70"/>
      <c r="E62" s="70"/>
      <c r="F62" s="27"/>
    </row>
    <row r="63" spans="1:6" ht="21" customHeight="1">
      <c r="A63" s="43">
        <v>40000000</v>
      </c>
      <c r="B63" s="11" t="s">
        <v>54</v>
      </c>
      <c r="C63" s="71">
        <f>C64</f>
        <v>62183.299999999996</v>
      </c>
      <c r="D63" s="72">
        <f>D64</f>
        <v>6500</v>
      </c>
      <c r="E63" s="72">
        <f>E64</f>
        <v>6500</v>
      </c>
      <c r="F63" s="41">
        <f>C63+D63</f>
        <v>68683.299999999988</v>
      </c>
    </row>
    <row r="64" spans="1:6" ht="23.25" customHeight="1">
      <c r="A64" s="10">
        <v>41000000</v>
      </c>
      <c r="B64" s="10" t="s">
        <v>32</v>
      </c>
      <c r="C64" s="71">
        <f>C67+C65</f>
        <v>62183.299999999996</v>
      </c>
      <c r="D64" s="71">
        <f>D67</f>
        <v>6500</v>
      </c>
      <c r="E64" s="72">
        <f>E67</f>
        <v>6500</v>
      </c>
      <c r="F64" s="41">
        <f>C64+D64</f>
        <v>68683.299999999988</v>
      </c>
    </row>
    <row r="65" spans="1:6" ht="0.75" hidden="1" customHeight="1">
      <c r="A65" s="52">
        <v>41020000</v>
      </c>
      <c r="B65" s="52" t="s">
        <v>55</v>
      </c>
      <c r="C65" s="72">
        <f>C66</f>
        <v>0</v>
      </c>
      <c r="D65" s="72" t="s">
        <v>43</v>
      </c>
      <c r="E65" s="72" t="s">
        <v>43</v>
      </c>
      <c r="F65" s="41">
        <f>C65</f>
        <v>0</v>
      </c>
    </row>
    <row r="66" spans="1:6" ht="56.25" hidden="1">
      <c r="A66" s="52">
        <v>41021200</v>
      </c>
      <c r="B66" s="53" t="s">
        <v>57</v>
      </c>
      <c r="C66" s="73"/>
      <c r="D66" s="73" t="s">
        <v>43</v>
      </c>
      <c r="E66" s="73" t="s">
        <v>43</v>
      </c>
      <c r="F66" s="42">
        <f>C66</f>
        <v>0</v>
      </c>
    </row>
    <row r="67" spans="1:6" ht="21" customHeight="1">
      <c r="A67" s="36">
        <v>41030000</v>
      </c>
      <c r="B67" s="36" t="s">
        <v>33</v>
      </c>
      <c r="C67" s="72">
        <f>C70+C71+C72+C73+C79+C69</f>
        <v>62183.299999999996</v>
      </c>
      <c r="D67" s="72">
        <f>D68+D75+D76</f>
        <v>6500</v>
      </c>
      <c r="E67" s="72">
        <f>E68+E76</f>
        <v>6500</v>
      </c>
      <c r="F67" s="41">
        <f>C67+D67</f>
        <v>68683.299999999988</v>
      </c>
    </row>
    <row r="68" spans="1:6" ht="21.75" hidden="1" customHeight="1">
      <c r="A68" s="19">
        <v>41030400</v>
      </c>
      <c r="B68" s="19" t="s">
        <v>46</v>
      </c>
      <c r="C68" s="74" t="s">
        <v>43</v>
      </c>
      <c r="D68" s="74"/>
      <c r="E68" s="74">
        <f>D68</f>
        <v>0</v>
      </c>
      <c r="F68" s="42">
        <f>D68</f>
        <v>0</v>
      </c>
    </row>
    <row r="69" spans="1:6" ht="32.25" customHeight="1">
      <c r="A69" s="19">
        <v>41033900</v>
      </c>
      <c r="B69" s="19" t="s">
        <v>80</v>
      </c>
      <c r="C69" s="74">
        <f>59360.6+2822.7</f>
        <v>62183.299999999996</v>
      </c>
      <c r="D69" s="74" t="s">
        <v>43</v>
      </c>
      <c r="E69" s="74" t="s">
        <v>43</v>
      </c>
      <c r="F69" s="42">
        <f t="shared" ref="F69:F74" si="4">C69</f>
        <v>62183.299999999996</v>
      </c>
    </row>
    <row r="70" spans="1:6" ht="33.75" hidden="1" customHeight="1">
      <c r="A70" s="19">
        <v>41030600</v>
      </c>
      <c r="B70" s="19" t="s">
        <v>34</v>
      </c>
      <c r="C70" s="74">
        <v>0</v>
      </c>
      <c r="D70" s="74" t="s">
        <v>43</v>
      </c>
      <c r="E70" s="74" t="s">
        <v>43</v>
      </c>
      <c r="F70" s="42">
        <f t="shared" si="4"/>
        <v>0</v>
      </c>
    </row>
    <row r="71" spans="1:6" ht="33.75" hidden="1" customHeight="1">
      <c r="A71" s="87">
        <v>41030800</v>
      </c>
      <c r="B71" s="28" t="s">
        <v>35</v>
      </c>
      <c r="C71" s="74">
        <v>0</v>
      </c>
      <c r="D71" s="74" t="s">
        <v>43</v>
      </c>
      <c r="E71" s="74" t="s">
        <v>43</v>
      </c>
      <c r="F71" s="42">
        <f t="shared" si="4"/>
        <v>0</v>
      </c>
    </row>
    <row r="72" spans="1:6" ht="33.75" hidden="1" customHeight="1">
      <c r="A72" s="87">
        <v>41030900</v>
      </c>
      <c r="B72" s="33" t="s">
        <v>45</v>
      </c>
      <c r="C72" s="74">
        <v>0</v>
      </c>
      <c r="D72" s="74" t="s">
        <v>43</v>
      </c>
      <c r="E72" s="74" t="s">
        <v>43</v>
      </c>
      <c r="F72" s="42">
        <f t="shared" si="4"/>
        <v>0</v>
      </c>
    </row>
    <row r="73" spans="1:6" ht="33.75" hidden="1" customHeight="1">
      <c r="A73" s="29">
        <v>41031000</v>
      </c>
      <c r="B73" s="9" t="s">
        <v>36</v>
      </c>
      <c r="C73" s="74">
        <v>0</v>
      </c>
      <c r="D73" s="74" t="s">
        <v>43</v>
      </c>
      <c r="E73" s="74" t="s">
        <v>43</v>
      </c>
      <c r="F73" s="42">
        <f t="shared" si="4"/>
        <v>0</v>
      </c>
    </row>
    <row r="74" spans="1:6" ht="33.75" hidden="1" customHeight="1">
      <c r="A74" s="29">
        <v>41034300</v>
      </c>
      <c r="B74" s="34" t="s">
        <v>47</v>
      </c>
      <c r="C74" s="74"/>
      <c r="D74" s="74"/>
      <c r="E74" s="74"/>
      <c r="F74" s="42">
        <f t="shared" si="4"/>
        <v>0</v>
      </c>
    </row>
    <row r="75" spans="1:6" ht="33.75" hidden="1" customHeight="1">
      <c r="A75" s="29">
        <v>41034400</v>
      </c>
      <c r="B75" s="34" t="s">
        <v>48</v>
      </c>
      <c r="C75" s="74" t="s">
        <v>43</v>
      </c>
      <c r="D75" s="74">
        <v>0</v>
      </c>
      <c r="E75" s="74" t="s">
        <v>43</v>
      </c>
      <c r="F75" s="42">
        <f>D75</f>
        <v>0</v>
      </c>
    </row>
    <row r="76" spans="1:6" ht="27" customHeight="1">
      <c r="A76" s="13">
        <v>41030400</v>
      </c>
      <c r="B76" s="35" t="s">
        <v>46</v>
      </c>
      <c r="C76" s="74" t="s">
        <v>43</v>
      </c>
      <c r="D76" s="74">
        <v>6500</v>
      </c>
      <c r="E76" s="74">
        <v>6500</v>
      </c>
      <c r="F76" s="42">
        <f>D76</f>
        <v>6500</v>
      </c>
    </row>
    <row r="77" spans="1:6" ht="33.75" hidden="1" customHeight="1">
      <c r="A77" s="29"/>
      <c r="B77" s="35" t="s">
        <v>59</v>
      </c>
      <c r="C77" s="74"/>
      <c r="D77" s="74"/>
      <c r="E77" s="74"/>
      <c r="F77" s="42"/>
    </row>
    <row r="78" spans="1:6" ht="33.75" hidden="1" customHeight="1">
      <c r="A78" s="29"/>
      <c r="B78" s="35" t="s">
        <v>60</v>
      </c>
      <c r="C78" s="74"/>
      <c r="D78" s="74"/>
      <c r="E78" s="74"/>
      <c r="F78" s="42"/>
    </row>
    <row r="79" spans="1:6" ht="33.75" hidden="1" customHeight="1">
      <c r="A79" s="29">
        <v>41034800</v>
      </c>
      <c r="B79" s="35" t="s">
        <v>61</v>
      </c>
      <c r="C79" s="74">
        <v>0</v>
      </c>
      <c r="D79" s="74" t="s">
        <v>43</v>
      </c>
      <c r="E79" s="74" t="s">
        <v>43</v>
      </c>
      <c r="F79" s="42">
        <f>C79</f>
        <v>0</v>
      </c>
    </row>
    <row r="80" spans="1:6" s="17" customFormat="1" ht="33.75" customHeight="1">
      <c r="A80" s="46">
        <v>50000000</v>
      </c>
      <c r="B80" s="45" t="s">
        <v>53</v>
      </c>
      <c r="C80" s="75" t="s">
        <v>43</v>
      </c>
      <c r="D80" s="76">
        <f>D81</f>
        <v>5</v>
      </c>
      <c r="E80" s="75" t="s">
        <v>43</v>
      </c>
      <c r="F80" s="30">
        <f>D80</f>
        <v>5</v>
      </c>
    </row>
    <row r="81" spans="1:50" ht="60" customHeight="1">
      <c r="A81" s="24">
        <v>50110000</v>
      </c>
      <c r="B81" s="24" t="s">
        <v>18</v>
      </c>
      <c r="C81" s="77" t="s">
        <v>43</v>
      </c>
      <c r="D81" s="66">
        <v>5</v>
      </c>
      <c r="E81" s="78" t="s">
        <v>43</v>
      </c>
      <c r="F81" s="31">
        <f>D81</f>
        <v>5</v>
      </c>
    </row>
    <row r="82" spans="1:50" s="50" customFormat="1" ht="21.75" customHeight="1">
      <c r="A82" s="47"/>
      <c r="B82" s="48" t="s">
        <v>37</v>
      </c>
      <c r="C82" s="79">
        <f>C10+C38+C56+C63</f>
        <v>374432.6</v>
      </c>
      <c r="D82" s="79">
        <f>D38+D56+D63+D80</f>
        <v>17380.8</v>
      </c>
      <c r="E82" s="79">
        <f>E38+E56+E63</f>
        <v>8203.5</v>
      </c>
      <c r="F82" s="49">
        <f>C82+D82</f>
        <v>391813.39999999997</v>
      </c>
    </row>
    <row r="83" spans="1:50" s="23" customFormat="1" ht="21.75" hidden="1" customHeight="1">
      <c r="A83" s="37"/>
      <c r="B83" s="38" t="s">
        <v>56</v>
      </c>
      <c r="C83" s="80">
        <f>C82-C63</f>
        <v>312249.3</v>
      </c>
      <c r="D83" s="80">
        <f>D82-D63</f>
        <v>10880.8</v>
      </c>
      <c r="E83" s="80">
        <f>E82-E63</f>
        <v>1703.5</v>
      </c>
      <c r="F83" s="39">
        <f>F82-F63</f>
        <v>323130.09999999998</v>
      </c>
    </row>
    <row r="84" spans="1:50" s="23" customFormat="1" ht="21.75" hidden="1" customHeight="1">
      <c r="A84" s="37"/>
      <c r="B84" s="38"/>
      <c r="C84" s="80"/>
      <c r="D84" s="81"/>
      <c r="E84" s="81"/>
      <c r="F84" s="40"/>
    </row>
    <row r="85" spans="1:50" s="23" customFormat="1" ht="21.75" hidden="1" customHeight="1">
      <c r="A85" s="37"/>
      <c r="B85" s="38" t="s">
        <v>66</v>
      </c>
      <c r="C85" s="39">
        <v>22501.9</v>
      </c>
      <c r="D85" s="40"/>
      <c r="E85" s="40"/>
      <c r="F85" s="51"/>
    </row>
    <row r="86" spans="1:50" s="23" customFormat="1" ht="21.75" hidden="1" customHeight="1">
      <c r="A86" s="37"/>
      <c r="B86" s="38" t="s">
        <v>67</v>
      </c>
      <c r="C86" s="39">
        <f>C82-C85</f>
        <v>351930.69999999995</v>
      </c>
      <c r="D86" s="39">
        <f>D83</f>
        <v>10880.8</v>
      </c>
      <c r="E86" s="40"/>
      <c r="F86" s="58">
        <f>C86+D86</f>
        <v>362811.49999999994</v>
      </c>
    </row>
    <row r="87" spans="1:50" s="23" customFormat="1" ht="21.75" customHeight="1">
      <c r="A87" s="37"/>
      <c r="B87" s="38"/>
      <c r="C87" s="39"/>
      <c r="D87" s="40"/>
      <c r="E87" s="40"/>
      <c r="F87" s="51"/>
    </row>
    <row r="88" spans="1:50" s="21" customFormat="1" ht="18.75">
      <c r="A88" s="21" t="s">
        <v>29</v>
      </c>
      <c r="D88" s="21" t="s">
        <v>30</v>
      </c>
    </row>
    <row r="89" spans="1:50" ht="15.75">
      <c r="A89" s="5"/>
      <c r="B89" s="6"/>
      <c r="C89" s="6"/>
      <c r="D89" s="6"/>
      <c r="E89" s="6"/>
      <c r="F89" s="6"/>
    </row>
    <row r="90" spans="1:50" s="7" customFormat="1" ht="18.75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</row>
    <row r="91" spans="1:50" ht="15.75">
      <c r="A91" s="5"/>
      <c r="B91" s="6"/>
      <c r="C91" s="6"/>
      <c r="D91" s="6"/>
      <c r="E91" s="6"/>
      <c r="F91" s="6"/>
    </row>
    <row r="92" spans="1:50" ht="15.75">
      <c r="A92" s="5"/>
      <c r="B92" s="6"/>
      <c r="C92" s="6"/>
      <c r="D92" s="6"/>
      <c r="E92" s="6"/>
      <c r="F92" s="6"/>
    </row>
    <row r="93" spans="1:50" ht="15.75">
      <c r="A93" s="5"/>
      <c r="B93" s="6"/>
      <c r="C93" s="6"/>
      <c r="D93" s="6"/>
      <c r="E93" s="6"/>
      <c r="F93" s="6"/>
    </row>
    <row r="94" spans="1:50" ht="15.75">
      <c r="A94" s="5"/>
      <c r="B94" s="6"/>
      <c r="C94" s="6"/>
      <c r="D94" s="6"/>
      <c r="E94" s="6"/>
      <c r="F94" s="6"/>
    </row>
    <row r="95" spans="1:50" ht="15.75">
      <c r="A95" s="5"/>
      <c r="B95" s="6"/>
      <c r="C95" s="6"/>
      <c r="D95" s="6"/>
      <c r="E95" s="6"/>
      <c r="F95" s="6"/>
    </row>
    <row r="96" spans="1:50" ht="15.75">
      <c r="A96" s="5"/>
      <c r="B96" s="6"/>
      <c r="C96" s="6"/>
      <c r="D96" s="6"/>
      <c r="E96" s="6"/>
      <c r="F96" s="6"/>
    </row>
    <row r="97" spans="1:6" ht="15.75">
      <c r="A97" s="5"/>
      <c r="B97" s="6"/>
      <c r="C97" s="6"/>
      <c r="D97" s="6"/>
      <c r="E97" s="6"/>
      <c r="F97" s="6"/>
    </row>
    <row r="98" spans="1:6" ht="13.5">
      <c r="A98" s="4"/>
    </row>
    <row r="102" spans="1:6">
      <c r="A102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102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2"/>
  <sheetViews>
    <sheetView view="pageBreakPreview" zoomScale="75" zoomScaleNormal="100" zoomScaleSheetLayoutView="75" workbookViewId="0">
      <selection activeCell="B89" sqref="B89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23.25">
      <c r="A1" s="2"/>
      <c r="B1" s="84"/>
      <c r="D1" s="96" t="s">
        <v>58</v>
      </c>
      <c r="E1" s="96"/>
      <c r="F1" s="96"/>
    </row>
    <row r="2" spans="1:6">
      <c r="A2" s="3"/>
      <c r="D2" s="97" t="s">
        <v>24</v>
      </c>
      <c r="E2" s="97"/>
      <c r="F2" s="97"/>
    </row>
    <row r="3" spans="1:6">
      <c r="A3" s="3"/>
      <c r="D3" s="86" t="s">
        <v>86</v>
      </c>
      <c r="E3" s="18"/>
    </row>
    <row r="4" spans="1:6" ht="20.25">
      <c r="A4" s="98" t="s">
        <v>89</v>
      </c>
      <c r="B4" s="98"/>
      <c r="C4" s="98"/>
      <c r="D4" s="98"/>
      <c r="E4" s="98"/>
      <c r="F4" s="98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92" t="s">
        <v>3</v>
      </c>
      <c r="B6" s="92" t="s">
        <v>4</v>
      </c>
      <c r="C6" s="92" t="s">
        <v>1</v>
      </c>
      <c r="D6" s="92" t="s">
        <v>2</v>
      </c>
      <c r="E6" s="92"/>
      <c r="F6" s="92" t="s">
        <v>0</v>
      </c>
    </row>
    <row r="7" spans="1:6" ht="56.25">
      <c r="A7" s="99"/>
      <c r="B7" s="92"/>
      <c r="C7" s="92"/>
      <c r="D7" s="85" t="s">
        <v>0</v>
      </c>
      <c r="E7" s="85" t="s">
        <v>5</v>
      </c>
      <c r="F7" s="92"/>
    </row>
    <row r="8" spans="1:6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 t="s">
        <v>6</v>
      </c>
    </row>
    <row r="9" spans="1:6" ht="7.5" customHeight="1">
      <c r="A9" s="92"/>
      <c r="B9" s="92"/>
      <c r="C9" s="92"/>
      <c r="D9" s="92"/>
      <c r="E9" s="92"/>
      <c r="F9" s="92"/>
    </row>
    <row r="10" spans="1:6" ht="22.5" customHeight="1">
      <c r="A10" s="43">
        <v>10000000</v>
      </c>
      <c r="B10" s="11" t="s">
        <v>7</v>
      </c>
      <c r="C10" s="60">
        <f>C11+C16+C18+C35</f>
        <v>12300</v>
      </c>
      <c r="D10" s="60" t="s">
        <v>43</v>
      </c>
      <c r="E10" s="60" t="s">
        <v>43</v>
      </c>
      <c r="F10" s="25">
        <f>C10</f>
        <v>12300</v>
      </c>
    </row>
    <row r="11" spans="1:6" ht="12.75" customHeight="1">
      <c r="A11" s="93">
        <v>11000000</v>
      </c>
      <c r="B11" s="93" t="s">
        <v>65</v>
      </c>
      <c r="C11" s="95">
        <f>C13+C14</f>
        <v>10000</v>
      </c>
      <c r="D11" s="95" t="s">
        <v>43</v>
      </c>
      <c r="E11" s="95" t="s">
        <v>43</v>
      </c>
      <c r="F11" s="90">
        <f>C11</f>
        <v>10000</v>
      </c>
    </row>
    <row r="12" spans="1:6" ht="37.5" customHeight="1">
      <c r="A12" s="94"/>
      <c r="B12" s="93"/>
      <c r="C12" s="95"/>
      <c r="D12" s="95"/>
      <c r="E12" s="95"/>
      <c r="F12" s="91"/>
    </row>
    <row r="13" spans="1:6" s="44" customFormat="1" ht="20.25">
      <c r="A13" s="24">
        <v>11010000</v>
      </c>
      <c r="B13" s="24" t="s">
        <v>87</v>
      </c>
      <c r="C13" s="61">
        <v>10800</v>
      </c>
      <c r="D13" s="61" t="s">
        <v>43</v>
      </c>
      <c r="E13" s="61" t="s">
        <v>43</v>
      </c>
      <c r="F13" s="31">
        <f>C13</f>
        <v>10800</v>
      </c>
    </row>
    <row r="14" spans="1:6" ht="25.5" customHeight="1">
      <c r="A14" s="10">
        <v>11020000</v>
      </c>
      <c r="B14" s="10" t="s">
        <v>8</v>
      </c>
      <c r="C14" s="60">
        <f>C15</f>
        <v>-800</v>
      </c>
      <c r="D14" s="60" t="s">
        <v>43</v>
      </c>
      <c r="E14" s="60" t="s">
        <v>43</v>
      </c>
      <c r="F14" s="32">
        <f>C14</f>
        <v>-800</v>
      </c>
    </row>
    <row r="15" spans="1:6" ht="39.75" customHeight="1">
      <c r="A15" s="9">
        <v>11020200</v>
      </c>
      <c r="B15" s="9" t="s">
        <v>31</v>
      </c>
      <c r="C15" s="62">
        <v>-800</v>
      </c>
      <c r="D15" s="62" t="s">
        <v>43</v>
      </c>
      <c r="E15" s="62" t="s">
        <v>43</v>
      </c>
      <c r="F15" s="31">
        <f>C15</f>
        <v>-800</v>
      </c>
    </row>
    <row r="16" spans="1:6" ht="24.75" customHeight="1">
      <c r="A16" s="57">
        <v>14000000</v>
      </c>
      <c r="B16" s="56" t="s">
        <v>63</v>
      </c>
      <c r="C16" s="64">
        <f>C17</f>
        <v>2300</v>
      </c>
      <c r="D16" s="63" t="s">
        <v>43</v>
      </c>
      <c r="E16" s="63" t="s">
        <v>43</v>
      </c>
      <c r="F16" s="32">
        <f t="shared" ref="F16:F17" si="0">C16</f>
        <v>2300</v>
      </c>
    </row>
    <row r="17" spans="1:6" ht="37.5" customHeight="1">
      <c r="A17" s="55">
        <v>14040000</v>
      </c>
      <c r="B17" s="55" t="s">
        <v>88</v>
      </c>
      <c r="C17" s="62">
        <v>2300</v>
      </c>
      <c r="D17" s="62" t="s">
        <v>43</v>
      </c>
      <c r="E17" s="62" t="s">
        <v>43</v>
      </c>
      <c r="F17" s="26">
        <f t="shared" si="0"/>
        <v>2300</v>
      </c>
    </row>
    <row r="18" spans="1:6" s="17" customFormat="1" ht="60.75" hidden="1" customHeight="1">
      <c r="A18" s="16">
        <v>18000000</v>
      </c>
      <c r="B18" s="10" t="s">
        <v>64</v>
      </c>
      <c r="C18" s="60">
        <f>C19+C34+C33</f>
        <v>0</v>
      </c>
      <c r="D18" s="60" t="s">
        <v>43</v>
      </c>
      <c r="E18" s="60" t="s">
        <v>43</v>
      </c>
      <c r="F18" s="32">
        <f>C18</f>
        <v>0</v>
      </c>
    </row>
    <row r="19" spans="1:6" ht="60.75" hidden="1" customHeight="1">
      <c r="A19" s="10">
        <v>18010000</v>
      </c>
      <c r="B19" s="10" t="s">
        <v>62</v>
      </c>
      <c r="C19" s="60">
        <f>C20+C25+C30</f>
        <v>0</v>
      </c>
      <c r="D19" s="60" t="s">
        <v>43</v>
      </c>
      <c r="E19" s="60" t="s">
        <v>43</v>
      </c>
      <c r="F19" s="32">
        <f t="shared" ref="F19:F36" si="1">C19</f>
        <v>0</v>
      </c>
    </row>
    <row r="20" spans="1:6" ht="60.75" hidden="1" customHeight="1">
      <c r="A20" s="10"/>
      <c r="B20" s="16" t="s">
        <v>82</v>
      </c>
      <c r="C20" s="60">
        <f>SUM(C21:C24)</f>
        <v>0</v>
      </c>
      <c r="D20" s="60"/>
      <c r="E20" s="60"/>
      <c r="F20" s="32">
        <f t="shared" si="1"/>
        <v>0</v>
      </c>
    </row>
    <row r="21" spans="1:6" s="44" customFormat="1" ht="60.75" hidden="1" customHeight="1">
      <c r="A21" s="9">
        <v>18010100</v>
      </c>
      <c r="B21" s="9" t="s">
        <v>70</v>
      </c>
      <c r="C21" s="62"/>
      <c r="D21" s="62" t="s">
        <v>43</v>
      </c>
      <c r="E21" s="62" t="s">
        <v>43</v>
      </c>
      <c r="F21" s="31">
        <f>C21</f>
        <v>0</v>
      </c>
    </row>
    <row r="22" spans="1:6" s="44" customFormat="1" ht="60.75" hidden="1" customHeight="1">
      <c r="A22" s="9">
        <v>18010200</v>
      </c>
      <c r="B22" s="9" t="s">
        <v>71</v>
      </c>
      <c r="C22" s="62"/>
      <c r="D22" s="62" t="s">
        <v>43</v>
      </c>
      <c r="E22" s="62" t="s">
        <v>43</v>
      </c>
      <c r="F22" s="31">
        <f t="shared" ref="F22:F32" si="2">C22</f>
        <v>0</v>
      </c>
    </row>
    <row r="23" spans="1:6" s="44" customFormat="1" ht="60.75" hidden="1" customHeight="1">
      <c r="A23" s="9">
        <v>18010300</v>
      </c>
      <c r="B23" s="9" t="s">
        <v>72</v>
      </c>
      <c r="C23" s="62"/>
      <c r="D23" s="62" t="s">
        <v>43</v>
      </c>
      <c r="E23" s="62" t="s">
        <v>43</v>
      </c>
      <c r="F23" s="31">
        <f t="shared" si="2"/>
        <v>0</v>
      </c>
    </row>
    <row r="24" spans="1:6" s="44" customFormat="1" ht="60.75" hidden="1" customHeight="1">
      <c r="A24" s="9">
        <v>18010400</v>
      </c>
      <c r="B24" s="9" t="s">
        <v>73</v>
      </c>
      <c r="C24" s="62"/>
      <c r="D24" s="62" t="s">
        <v>43</v>
      </c>
      <c r="E24" s="62" t="s">
        <v>43</v>
      </c>
      <c r="F24" s="31">
        <f t="shared" si="2"/>
        <v>0</v>
      </c>
    </row>
    <row r="25" spans="1:6" s="44" customFormat="1" ht="60.75" hidden="1" customHeight="1">
      <c r="A25" s="9"/>
      <c r="B25" s="16" t="s">
        <v>83</v>
      </c>
      <c r="C25" s="63">
        <f>SUM(C26:C29)</f>
        <v>0</v>
      </c>
      <c r="D25" s="63"/>
      <c r="E25" s="63"/>
      <c r="F25" s="32">
        <f>C25</f>
        <v>0</v>
      </c>
    </row>
    <row r="26" spans="1:6" s="44" customFormat="1" ht="60.75" hidden="1" customHeight="1">
      <c r="A26" s="9">
        <v>18010500</v>
      </c>
      <c r="B26" s="9" t="s">
        <v>74</v>
      </c>
      <c r="C26" s="62"/>
      <c r="D26" s="62" t="s">
        <v>43</v>
      </c>
      <c r="E26" s="62" t="s">
        <v>43</v>
      </c>
      <c r="F26" s="31">
        <f t="shared" si="2"/>
        <v>0</v>
      </c>
    </row>
    <row r="27" spans="1:6" s="44" customFormat="1" ht="60.75" hidden="1" customHeight="1">
      <c r="A27" s="9">
        <v>18010600</v>
      </c>
      <c r="B27" s="9" t="s">
        <v>75</v>
      </c>
      <c r="C27" s="62"/>
      <c r="D27" s="62" t="s">
        <v>43</v>
      </c>
      <c r="E27" s="62" t="s">
        <v>43</v>
      </c>
      <c r="F27" s="31">
        <f t="shared" si="2"/>
        <v>0</v>
      </c>
    </row>
    <row r="28" spans="1:6" s="44" customFormat="1" ht="60.75" hidden="1" customHeight="1">
      <c r="A28" s="9">
        <v>18010700</v>
      </c>
      <c r="B28" s="9" t="s">
        <v>76</v>
      </c>
      <c r="C28" s="62"/>
      <c r="D28" s="62" t="s">
        <v>43</v>
      </c>
      <c r="E28" s="62" t="s">
        <v>43</v>
      </c>
      <c r="F28" s="31">
        <f t="shared" si="2"/>
        <v>0</v>
      </c>
    </row>
    <row r="29" spans="1:6" s="44" customFormat="1" ht="60.75" hidden="1" customHeight="1">
      <c r="A29" s="9">
        <v>18010900</v>
      </c>
      <c r="B29" s="9" t="s">
        <v>77</v>
      </c>
      <c r="C29" s="62"/>
      <c r="D29" s="62" t="s">
        <v>43</v>
      </c>
      <c r="E29" s="62" t="s">
        <v>43</v>
      </c>
      <c r="F29" s="31">
        <f t="shared" si="2"/>
        <v>0</v>
      </c>
    </row>
    <row r="30" spans="1:6" s="44" customFormat="1" ht="60.75" hidden="1" customHeight="1">
      <c r="A30" s="9"/>
      <c r="B30" s="16" t="s">
        <v>84</v>
      </c>
      <c r="C30" s="63">
        <f>SUM(C31:C32)</f>
        <v>0</v>
      </c>
      <c r="D30" s="63"/>
      <c r="E30" s="63"/>
      <c r="F30" s="32">
        <f>C30</f>
        <v>0</v>
      </c>
    </row>
    <row r="31" spans="1:6" s="44" customFormat="1" ht="60.75" hidden="1" customHeight="1">
      <c r="A31" s="9">
        <v>18011000</v>
      </c>
      <c r="B31" s="9" t="s">
        <v>78</v>
      </c>
      <c r="C31" s="62"/>
      <c r="D31" s="62" t="s">
        <v>43</v>
      </c>
      <c r="E31" s="62" t="s">
        <v>43</v>
      </c>
      <c r="F31" s="31">
        <f t="shared" si="2"/>
        <v>0</v>
      </c>
    </row>
    <row r="32" spans="1:6" s="44" customFormat="1" ht="60.75" hidden="1" customHeight="1">
      <c r="A32" s="9">
        <v>18011100</v>
      </c>
      <c r="B32" s="9" t="s">
        <v>79</v>
      </c>
      <c r="C32" s="62"/>
      <c r="D32" s="62" t="s">
        <v>43</v>
      </c>
      <c r="E32" s="62" t="s">
        <v>43</v>
      </c>
      <c r="F32" s="31">
        <f t="shared" si="2"/>
        <v>0</v>
      </c>
    </row>
    <row r="33" spans="1:6" ht="60.75" hidden="1" customHeight="1">
      <c r="A33" s="16">
        <v>18030000</v>
      </c>
      <c r="B33" s="16" t="s">
        <v>68</v>
      </c>
      <c r="C33" s="63"/>
      <c r="D33" s="63" t="s">
        <v>43</v>
      </c>
      <c r="E33" s="63" t="s">
        <v>43</v>
      </c>
      <c r="F33" s="32">
        <f>C33</f>
        <v>0</v>
      </c>
    </row>
    <row r="34" spans="1:6" s="17" customFormat="1" ht="60.75" hidden="1" customHeight="1">
      <c r="A34" s="10">
        <v>18050000</v>
      </c>
      <c r="B34" s="10" t="s">
        <v>38</v>
      </c>
      <c r="C34" s="60"/>
      <c r="D34" s="60" t="s">
        <v>43</v>
      </c>
      <c r="E34" s="60" t="str">
        <f>D34</f>
        <v>х</v>
      </c>
      <c r="F34" s="25">
        <f t="shared" si="1"/>
        <v>0</v>
      </c>
    </row>
    <row r="35" spans="1:6" ht="60.75" hidden="1" customHeight="1">
      <c r="A35" s="16">
        <v>19000000</v>
      </c>
      <c r="B35" s="16" t="s">
        <v>39</v>
      </c>
      <c r="C35" s="63">
        <f>C36</f>
        <v>0</v>
      </c>
      <c r="D35" s="63" t="str">
        <f>D36</f>
        <v>х</v>
      </c>
      <c r="E35" s="63" t="s">
        <v>43</v>
      </c>
      <c r="F35" s="32">
        <f t="shared" si="1"/>
        <v>0</v>
      </c>
    </row>
    <row r="36" spans="1:6" ht="60.75" hidden="1" customHeight="1">
      <c r="A36" s="9">
        <v>19010000</v>
      </c>
      <c r="B36" s="9" t="s">
        <v>40</v>
      </c>
      <c r="C36" s="62"/>
      <c r="D36" s="62" t="s">
        <v>43</v>
      </c>
      <c r="E36" s="62" t="s">
        <v>43</v>
      </c>
      <c r="F36" s="26">
        <f t="shared" si="1"/>
        <v>0</v>
      </c>
    </row>
    <row r="37" spans="1:6" ht="60.75" hidden="1" customHeight="1">
      <c r="A37" s="9">
        <v>19040000</v>
      </c>
      <c r="B37" s="9" t="s">
        <v>41</v>
      </c>
      <c r="C37" s="62">
        <v>0</v>
      </c>
      <c r="D37" s="62" t="s">
        <v>43</v>
      </c>
      <c r="E37" s="62" t="s">
        <v>43</v>
      </c>
      <c r="F37" s="26">
        <f>C37</f>
        <v>0</v>
      </c>
    </row>
    <row r="38" spans="1:6" ht="60.75" hidden="1" customHeight="1">
      <c r="A38" s="43">
        <v>20000000</v>
      </c>
      <c r="B38" s="11" t="s">
        <v>9</v>
      </c>
      <c r="C38" s="60">
        <f>C39+C45+C51</f>
        <v>0</v>
      </c>
      <c r="D38" s="60">
        <f>D51+D55</f>
        <v>0</v>
      </c>
      <c r="E38" s="60">
        <f>E51</f>
        <v>0</v>
      </c>
      <c r="F38" s="25">
        <f>C38+D38</f>
        <v>0</v>
      </c>
    </row>
    <row r="39" spans="1:6" ht="60.75" hidden="1" customHeight="1">
      <c r="A39" s="10">
        <v>21000000</v>
      </c>
      <c r="B39" s="14" t="s">
        <v>10</v>
      </c>
      <c r="C39" s="60">
        <f>C40+C41+C42+C43</f>
        <v>0</v>
      </c>
      <c r="D39" s="60" t="s">
        <v>43</v>
      </c>
      <c r="E39" s="60" t="s">
        <v>43</v>
      </c>
      <c r="F39" s="32">
        <f>C39</f>
        <v>0</v>
      </c>
    </row>
    <row r="40" spans="1:6" s="15" customFormat="1" ht="60.75" hidden="1" customHeight="1">
      <c r="A40" s="9">
        <v>21010300</v>
      </c>
      <c r="B40" s="13" t="s">
        <v>20</v>
      </c>
      <c r="C40" s="62"/>
      <c r="D40" s="62" t="s">
        <v>43</v>
      </c>
      <c r="E40" s="62" t="s">
        <v>43</v>
      </c>
      <c r="F40" s="26">
        <f>C40</f>
        <v>0</v>
      </c>
    </row>
    <row r="41" spans="1:6" ht="60.75" hidden="1" customHeight="1">
      <c r="A41" s="9">
        <v>21050000</v>
      </c>
      <c r="B41" s="9" t="s">
        <v>21</v>
      </c>
      <c r="C41" s="62">
        <v>0</v>
      </c>
      <c r="D41" s="62" t="s">
        <v>43</v>
      </c>
      <c r="E41" s="62" t="s">
        <v>43</v>
      </c>
      <c r="F41" s="26">
        <f>C41</f>
        <v>0</v>
      </c>
    </row>
    <row r="42" spans="1:6" ht="60.75" hidden="1" customHeight="1">
      <c r="A42" s="9">
        <v>21080900</v>
      </c>
      <c r="B42" s="9" t="s">
        <v>25</v>
      </c>
      <c r="C42" s="62">
        <v>0</v>
      </c>
      <c r="D42" s="62" t="s">
        <v>43</v>
      </c>
      <c r="E42" s="62" t="s">
        <v>43</v>
      </c>
      <c r="F42" s="26">
        <f>C42</f>
        <v>0</v>
      </c>
    </row>
    <row r="43" spans="1:6" ht="60.75" hidden="1" customHeight="1">
      <c r="A43" s="9">
        <v>21081100</v>
      </c>
      <c r="B43" s="9" t="s">
        <v>26</v>
      </c>
      <c r="C43" s="62"/>
      <c r="D43" s="62" t="s">
        <v>43</v>
      </c>
      <c r="E43" s="62" t="s">
        <v>43</v>
      </c>
      <c r="F43" s="26">
        <f>C43</f>
        <v>0</v>
      </c>
    </row>
    <row r="44" spans="1:6" ht="60.75" hidden="1" customHeight="1">
      <c r="A44" s="9">
        <v>21110000</v>
      </c>
      <c r="B44" s="9" t="s">
        <v>22</v>
      </c>
      <c r="C44" s="62" t="s">
        <v>43</v>
      </c>
      <c r="D44" s="62">
        <v>0</v>
      </c>
      <c r="E44" s="62" t="s">
        <v>43</v>
      </c>
      <c r="F44" s="26">
        <f>D44</f>
        <v>0</v>
      </c>
    </row>
    <row r="45" spans="1:6" ht="60.75" hidden="1" customHeight="1">
      <c r="A45" s="10">
        <v>22000000</v>
      </c>
      <c r="B45" s="10" t="s">
        <v>50</v>
      </c>
      <c r="C45" s="60">
        <f>C48+C49+C50</f>
        <v>0</v>
      </c>
      <c r="D45" s="60" t="s">
        <v>43</v>
      </c>
      <c r="E45" s="60" t="s">
        <v>43</v>
      </c>
      <c r="F45" s="25">
        <f t="shared" ref="F45:F50" si="3">C45</f>
        <v>0</v>
      </c>
    </row>
    <row r="46" spans="1:6" s="44" customFormat="1" ht="60.75" hidden="1" customHeight="1">
      <c r="A46" s="9">
        <v>22010000</v>
      </c>
      <c r="B46" s="9" t="s">
        <v>42</v>
      </c>
      <c r="C46" s="62">
        <v>0</v>
      </c>
      <c r="D46" s="62" t="s">
        <v>43</v>
      </c>
      <c r="E46" s="62" t="s">
        <v>43</v>
      </c>
      <c r="F46" s="26">
        <f t="shared" si="3"/>
        <v>0</v>
      </c>
    </row>
    <row r="47" spans="1:6" ht="60.75" hidden="1" customHeight="1">
      <c r="A47" s="24">
        <v>22010300</v>
      </c>
      <c r="B47" s="24" t="s">
        <v>49</v>
      </c>
      <c r="C47" s="61">
        <v>0</v>
      </c>
      <c r="D47" s="61" t="s">
        <v>43</v>
      </c>
      <c r="E47" s="61" t="s">
        <v>43</v>
      </c>
      <c r="F47" s="31">
        <f t="shared" si="3"/>
        <v>0</v>
      </c>
    </row>
    <row r="48" spans="1:6" s="44" customFormat="1" ht="60.75" hidden="1" customHeight="1">
      <c r="A48" s="24">
        <v>22012500</v>
      </c>
      <c r="B48" s="24" t="s">
        <v>81</v>
      </c>
      <c r="C48" s="61"/>
      <c r="D48" s="61" t="s">
        <v>43</v>
      </c>
      <c r="E48" s="61" t="s">
        <v>43</v>
      </c>
      <c r="F48" s="31">
        <f t="shared" si="3"/>
        <v>0</v>
      </c>
    </row>
    <row r="49" spans="1:6" s="44" customFormat="1" ht="60.75" hidden="1" customHeight="1">
      <c r="A49" s="24">
        <v>22080400</v>
      </c>
      <c r="B49" s="59" t="s">
        <v>69</v>
      </c>
      <c r="C49" s="61"/>
      <c r="D49" s="61" t="s">
        <v>43</v>
      </c>
      <c r="E49" s="61" t="s">
        <v>43</v>
      </c>
      <c r="F49" s="31">
        <f t="shared" si="3"/>
        <v>0</v>
      </c>
    </row>
    <row r="50" spans="1:6" s="44" customFormat="1" ht="60.75" hidden="1" customHeight="1">
      <c r="A50" s="24">
        <v>22090000</v>
      </c>
      <c r="B50" s="24" t="s">
        <v>11</v>
      </c>
      <c r="C50" s="61"/>
      <c r="D50" s="61" t="s">
        <v>43</v>
      </c>
      <c r="E50" s="61" t="s">
        <v>43</v>
      </c>
      <c r="F50" s="31">
        <f t="shared" si="3"/>
        <v>0</v>
      </c>
    </row>
    <row r="51" spans="1:6" ht="60.75" hidden="1" customHeight="1">
      <c r="A51" s="10">
        <v>24000000</v>
      </c>
      <c r="B51" s="12" t="s">
        <v>12</v>
      </c>
      <c r="C51" s="60">
        <f>C52</f>
        <v>0</v>
      </c>
      <c r="D51" s="60">
        <f>D53+D54</f>
        <v>0</v>
      </c>
      <c r="E51" s="63">
        <f>E54</f>
        <v>0</v>
      </c>
      <c r="F51" s="25">
        <f>C51+D51</f>
        <v>0</v>
      </c>
    </row>
    <row r="52" spans="1:6" ht="60.75" hidden="1" customHeight="1">
      <c r="A52" s="9">
        <v>24060300</v>
      </c>
      <c r="B52" s="9" t="s">
        <v>13</v>
      </c>
      <c r="C52" s="62"/>
      <c r="D52" s="62" t="s">
        <v>43</v>
      </c>
      <c r="E52" s="62" t="s">
        <v>43</v>
      </c>
      <c r="F52" s="26">
        <f>C52</f>
        <v>0</v>
      </c>
    </row>
    <row r="53" spans="1:6" ht="60.75" hidden="1" customHeight="1">
      <c r="A53" s="9">
        <v>24062100</v>
      </c>
      <c r="B53" s="13" t="s">
        <v>27</v>
      </c>
      <c r="C53" s="62" t="s">
        <v>43</v>
      </c>
      <c r="D53" s="62"/>
      <c r="E53" s="62" t="s">
        <v>43</v>
      </c>
      <c r="F53" s="26">
        <f>D53</f>
        <v>0</v>
      </c>
    </row>
    <row r="54" spans="1:6" ht="60.75" hidden="1" customHeight="1">
      <c r="A54" s="24">
        <v>24170000</v>
      </c>
      <c r="B54" s="24" t="s">
        <v>44</v>
      </c>
      <c r="C54" s="65" t="s">
        <v>43</v>
      </c>
      <c r="D54" s="66"/>
      <c r="E54" s="67">
        <f>D54</f>
        <v>0</v>
      </c>
      <c r="F54" s="31">
        <f>D54</f>
        <v>0</v>
      </c>
    </row>
    <row r="55" spans="1:6" s="17" customFormat="1" ht="60.75" hidden="1" customHeight="1">
      <c r="A55" s="10">
        <v>25000000</v>
      </c>
      <c r="B55" s="10" t="s">
        <v>14</v>
      </c>
      <c r="C55" s="60" t="s">
        <v>43</v>
      </c>
      <c r="D55" s="68"/>
      <c r="E55" s="60" t="s">
        <v>43</v>
      </c>
      <c r="F55" s="54">
        <f>D55</f>
        <v>0</v>
      </c>
    </row>
    <row r="56" spans="1:6" s="17" customFormat="1" ht="60.75" hidden="1" customHeight="1">
      <c r="A56" s="43">
        <v>30000000</v>
      </c>
      <c r="B56" s="10" t="s">
        <v>15</v>
      </c>
      <c r="C56" s="60">
        <f>C57</f>
        <v>0</v>
      </c>
      <c r="D56" s="60">
        <f>D57+D60</f>
        <v>0</v>
      </c>
      <c r="E56" s="60">
        <f>E57+E60</f>
        <v>0</v>
      </c>
      <c r="F56" s="25">
        <f>C56+D56</f>
        <v>0</v>
      </c>
    </row>
    <row r="57" spans="1:6" s="17" customFormat="1" ht="60.75" hidden="1" customHeight="1">
      <c r="A57" s="10">
        <v>31000000</v>
      </c>
      <c r="B57" s="10" t="s">
        <v>51</v>
      </c>
      <c r="C57" s="60">
        <f>C58+C59</f>
        <v>0</v>
      </c>
      <c r="D57" s="60">
        <f>D59</f>
        <v>0</v>
      </c>
      <c r="E57" s="60">
        <f>E59</f>
        <v>0</v>
      </c>
      <c r="F57" s="25">
        <f>C57+D57</f>
        <v>0</v>
      </c>
    </row>
    <row r="58" spans="1:6" ht="60.75" hidden="1" customHeight="1">
      <c r="A58" s="9">
        <v>31010200</v>
      </c>
      <c r="B58" s="22" t="s">
        <v>28</v>
      </c>
      <c r="C58" s="62">
        <v>0</v>
      </c>
      <c r="D58" s="62" t="s">
        <v>43</v>
      </c>
      <c r="E58" s="62" t="s">
        <v>43</v>
      </c>
      <c r="F58" s="26">
        <f>C58</f>
        <v>0</v>
      </c>
    </row>
    <row r="59" spans="1:6" ht="60.75" hidden="1" customHeight="1">
      <c r="A59" s="9">
        <v>31030000</v>
      </c>
      <c r="B59" s="9" t="s">
        <v>16</v>
      </c>
      <c r="C59" s="62">
        <v>0</v>
      </c>
      <c r="D59" s="62"/>
      <c r="E59" s="62">
        <f>D59</f>
        <v>0</v>
      </c>
      <c r="F59" s="26">
        <f>D59</f>
        <v>0</v>
      </c>
    </row>
    <row r="60" spans="1:6" s="17" customFormat="1" ht="60.75" hidden="1" customHeight="1">
      <c r="A60" s="10">
        <v>33000000</v>
      </c>
      <c r="B60" s="10" t="s">
        <v>52</v>
      </c>
      <c r="C60" s="60" t="s">
        <v>43</v>
      </c>
      <c r="D60" s="60">
        <f>D61</f>
        <v>0</v>
      </c>
      <c r="E60" s="60">
        <f>E61</f>
        <v>0</v>
      </c>
      <c r="F60" s="25">
        <f>D60</f>
        <v>0</v>
      </c>
    </row>
    <row r="61" spans="1:6" ht="60.75" hidden="1" customHeight="1">
      <c r="A61" s="9">
        <v>33010000</v>
      </c>
      <c r="B61" s="9" t="s">
        <v>17</v>
      </c>
      <c r="C61" s="69" t="s">
        <v>43</v>
      </c>
      <c r="D61" s="62"/>
      <c r="E61" s="62">
        <f>D61</f>
        <v>0</v>
      </c>
      <c r="F61" s="26">
        <f>D61</f>
        <v>0</v>
      </c>
    </row>
    <row r="62" spans="1:6" ht="60.75" hidden="1" customHeight="1">
      <c r="A62" s="9">
        <v>33020000</v>
      </c>
      <c r="B62" s="9" t="s">
        <v>23</v>
      </c>
      <c r="C62" s="70"/>
      <c r="D62" s="70"/>
      <c r="E62" s="70"/>
      <c r="F62" s="27"/>
    </row>
    <row r="63" spans="1:6" ht="60.75" customHeight="1">
      <c r="A63" s="43">
        <v>40000000</v>
      </c>
      <c r="B63" s="11" t="s">
        <v>54</v>
      </c>
      <c r="C63" s="71">
        <f>C64</f>
        <v>2822.7</v>
      </c>
      <c r="D63" s="72">
        <f>D64</f>
        <v>0</v>
      </c>
      <c r="E63" s="72">
        <f>E64</f>
        <v>0</v>
      </c>
      <c r="F63" s="41">
        <f>C63+D63</f>
        <v>2822.7</v>
      </c>
    </row>
    <row r="64" spans="1:6" ht="23.25" customHeight="1">
      <c r="A64" s="10">
        <v>41000000</v>
      </c>
      <c r="B64" s="10" t="s">
        <v>32</v>
      </c>
      <c r="C64" s="71">
        <f>C67+C65</f>
        <v>2822.7</v>
      </c>
      <c r="D64" s="71">
        <f>D67</f>
        <v>0</v>
      </c>
      <c r="E64" s="72">
        <f>E67</f>
        <v>0</v>
      </c>
      <c r="F64" s="41">
        <f>C64+D64</f>
        <v>2822.7</v>
      </c>
    </row>
    <row r="65" spans="1:6" ht="0.75" hidden="1" customHeight="1">
      <c r="A65" s="52">
        <v>41020000</v>
      </c>
      <c r="B65" s="52" t="s">
        <v>55</v>
      </c>
      <c r="C65" s="72">
        <f>C66</f>
        <v>0</v>
      </c>
      <c r="D65" s="72" t="s">
        <v>43</v>
      </c>
      <c r="E65" s="72" t="s">
        <v>43</v>
      </c>
      <c r="F65" s="41">
        <f>C65</f>
        <v>0</v>
      </c>
    </row>
    <row r="66" spans="1:6" ht="56.25" hidden="1">
      <c r="A66" s="52">
        <v>41021200</v>
      </c>
      <c r="B66" s="53" t="s">
        <v>57</v>
      </c>
      <c r="C66" s="73"/>
      <c r="D66" s="73" t="s">
        <v>43</v>
      </c>
      <c r="E66" s="73" t="s">
        <v>43</v>
      </c>
      <c r="F66" s="42">
        <f>C66</f>
        <v>0</v>
      </c>
    </row>
    <row r="67" spans="1:6" ht="21" customHeight="1">
      <c r="A67" s="36">
        <v>41030000</v>
      </c>
      <c r="B67" s="36" t="s">
        <v>33</v>
      </c>
      <c r="C67" s="72">
        <f>C70+C71+C72+C73+C79+C69</f>
        <v>2822.7</v>
      </c>
      <c r="D67" s="72">
        <f>D68+D75+D76</f>
        <v>0</v>
      </c>
      <c r="E67" s="72">
        <f>E68+E76</f>
        <v>0</v>
      </c>
      <c r="F67" s="41">
        <f>C67+D67</f>
        <v>2822.7</v>
      </c>
    </row>
    <row r="68" spans="1:6" ht="21.75" hidden="1" customHeight="1">
      <c r="A68" s="19">
        <v>41030400</v>
      </c>
      <c r="B68" s="19" t="s">
        <v>46</v>
      </c>
      <c r="C68" s="74" t="s">
        <v>43</v>
      </c>
      <c r="D68" s="74"/>
      <c r="E68" s="74">
        <f>D68</f>
        <v>0</v>
      </c>
      <c r="F68" s="42">
        <f>D68</f>
        <v>0</v>
      </c>
    </row>
    <row r="69" spans="1:6" ht="32.25" customHeight="1">
      <c r="A69" s="19">
        <v>41033900</v>
      </c>
      <c r="B69" s="19" t="s">
        <v>80</v>
      </c>
      <c r="C69" s="74">
        <v>2822.7</v>
      </c>
      <c r="D69" s="74" t="s">
        <v>43</v>
      </c>
      <c r="E69" s="74" t="s">
        <v>43</v>
      </c>
      <c r="F69" s="42">
        <f t="shared" ref="F69:F74" si="4">C69</f>
        <v>2822.7</v>
      </c>
    </row>
    <row r="70" spans="1:6" ht="33.75" hidden="1" customHeight="1">
      <c r="A70" s="19">
        <v>41030600</v>
      </c>
      <c r="B70" s="19" t="s">
        <v>34</v>
      </c>
      <c r="C70" s="74">
        <v>0</v>
      </c>
      <c r="D70" s="74" t="s">
        <v>43</v>
      </c>
      <c r="E70" s="74" t="s">
        <v>43</v>
      </c>
      <c r="F70" s="42">
        <f t="shared" si="4"/>
        <v>0</v>
      </c>
    </row>
    <row r="71" spans="1:6" ht="33.75" hidden="1" customHeight="1">
      <c r="A71" s="85">
        <v>41030800</v>
      </c>
      <c r="B71" s="28" t="s">
        <v>35</v>
      </c>
      <c r="C71" s="74">
        <v>0</v>
      </c>
      <c r="D71" s="74" t="s">
        <v>43</v>
      </c>
      <c r="E71" s="74" t="s">
        <v>43</v>
      </c>
      <c r="F71" s="42">
        <f t="shared" si="4"/>
        <v>0</v>
      </c>
    </row>
    <row r="72" spans="1:6" ht="33.75" hidden="1" customHeight="1">
      <c r="A72" s="85">
        <v>41030900</v>
      </c>
      <c r="B72" s="33" t="s">
        <v>45</v>
      </c>
      <c r="C72" s="74">
        <v>0</v>
      </c>
      <c r="D72" s="74" t="s">
        <v>43</v>
      </c>
      <c r="E72" s="74" t="s">
        <v>43</v>
      </c>
      <c r="F72" s="42">
        <f t="shared" si="4"/>
        <v>0</v>
      </c>
    </row>
    <row r="73" spans="1:6" ht="33.75" hidden="1" customHeight="1">
      <c r="A73" s="29">
        <v>41031000</v>
      </c>
      <c r="B73" s="9" t="s">
        <v>36</v>
      </c>
      <c r="C73" s="74">
        <v>0</v>
      </c>
      <c r="D73" s="74" t="s">
        <v>43</v>
      </c>
      <c r="E73" s="74" t="s">
        <v>43</v>
      </c>
      <c r="F73" s="42">
        <f t="shared" si="4"/>
        <v>0</v>
      </c>
    </row>
    <row r="74" spans="1:6" ht="33.75" hidden="1" customHeight="1">
      <c r="A74" s="29">
        <v>41034300</v>
      </c>
      <c r="B74" s="34" t="s">
        <v>47</v>
      </c>
      <c r="C74" s="74"/>
      <c r="D74" s="74"/>
      <c r="E74" s="74"/>
      <c r="F74" s="42">
        <f t="shared" si="4"/>
        <v>0</v>
      </c>
    </row>
    <row r="75" spans="1:6" ht="33.75" hidden="1" customHeight="1">
      <c r="A75" s="29">
        <v>41034400</v>
      </c>
      <c r="B75" s="34" t="s">
        <v>48</v>
      </c>
      <c r="C75" s="74" t="s">
        <v>43</v>
      </c>
      <c r="D75" s="74">
        <v>0</v>
      </c>
      <c r="E75" s="74" t="s">
        <v>43</v>
      </c>
      <c r="F75" s="42">
        <f>D75</f>
        <v>0</v>
      </c>
    </row>
    <row r="76" spans="1:6" ht="27" hidden="1" customHeight="1">
      <c r="A76" s="13">
        <v>41030400</v>
      </c>
      <c r="B76" s="35" t="s">
        <v>46</v>
      </c>
      <c r="C76" s="74" t="s">
        <v>43</v>
      </c>
      <c r="D76" s="74"/>
      <c r="E76" s="74">
        <f>D76</f>
        <v>0</v>
      </c>
      <c r="F76" s="42">
        <f>D76</f>
        <v>0</v>
      </c>
    </row>
    <row r="77" spans="1:6" ht="33.75" hidden="1" customHeight="1">
      <c r="A77" s="29"/>
      <c r="B77" s="35" t="s">
        <v>59</v>
      </c>
      <c r="C77" s="74"/>
      <c r="D77" s="74"/>
      <c r="E77" s="74"/>
      <c r="F77" s="42"/>
    </row>
    <row r="78" spans="1:6" ht="33.75" hidden="1" customHeight="1">
      <c r="A78" s="29"/>
      <c r="B78" s="35" t="s">
        <v>60</v>
      </c>
      <c r="C78" s="74"/>
      <c r="D78" s="74"/>
      <c r="E78" s="74"/>
      <c r="F78" s="42"/>
    </row>
    <row r="79" spans="1:6" ht="33.75" hidden="1" customHeight="1">
      <c r="A79" s="29">
        <v>41034800</v>
      </c>
      <c r="B79" s="35" t="s">
        <v>61</v>
      </c>
      <c r="C79" s="74">
        <v>0</v>
      </c>
      <c r="D79" s="74" t="s">
        <v>43</v>
      </c>
      <c r="E79" s="74" t="s">
        <v>43</v>
      </c>
      <c r="F79" s="42">
        <f>C79</f>
        <v>0</v>
      </c>
    </row>
    <row r="80" spans="1:6" s="17" customFormat="1" ht="33.75" hidden="1" customHeight="1">
      <c r="A80" s="46">
        <v>50000000</v>
      </c>
      <c r="B80" s="45" t="s">
        <v>53</v>
      </c>
      <c r="C80" s="75" t="s">
        <v>43</v>
      </c>
      <c r="D80" s="76">
        <f>D81</f>
        <v>0</v>
      </c>
      <c r="E80" s="75" t="s">
        <v>43</v>
      </c>
      <c r="F80" s="30">
        <f>D80</f>
        <v>0</v>
      </c>
    </row>
    <row r="81" spans="1:50" ht="60" hidden="1" customHeight="1">
      <c r="A81" s="24">
        <v>50110000</v>
      </c>
      <c r="B81" s="24" t="s">
        <v>18</v>
      </c>
      <c r="C81" s="77" t="s">
        <v>43</v>
      </c>
      <c r="D81" s="66"/>
      <c r="E81" s="78" t="s">
        <v>43</v>
      </c>
      <c r="F81" s="31">
        <f>D81</f>
        <v>0</v>
      </c>
    </row>
    <row r="82" spans="1:50" s="50" customFormat="1" ht="21.75" customHeight="1">
      <c r="A82" s="47"/>
      <c r="B82" s="48" t="s">
        <v>37</v>
      </c>
      <c r="C82" s="79">
        <f>C10+C38+C56+C63</f>
        <v>15122.7</v>
      </c>
      <c r="D82" s="79">
        <f>D38+D56+D63+D80</f>
        <v>0</v>
      </c>
      <c r="E82" s="79">
        <f>E38+E56+E63</f>
        <v>0</v>
      </c>
      <c r="F82" s="49">
        <f>C82+D82</f>
        <v>15122.7</v>
      </c>
    </row>
    <row r="83" spans="1:50" s="23" customFormat="1" ht="21.75" hidden="1" customHeight="1">
      <c r="A83" s="37"/>
      <c r="B83" s="38" t="s">
        <v>56</v>
      </c>
      <c r="C83" s="80">
        <f>C82-C63</f>
        <v>12300</v>
      </c>
      <c r="D83" s="80">
        <f>D82-D63</f>
        <v>0</v>
      </c>
      <c r="E83" s="80">
        <f>E82-E63</f>
        <v>0</v>
      </c>
      <c r="F83" s="39">
        <f>F82-F63</f>
        <v>12300</v>
      </c>
    </row>
    <row r="84" spans="1:50" s="23" customFormat="1" ht="21.75" hidden="1" customHeight="1">
      <c r="A84" s="37"/>
      <c r="B84" s="38"/>
      <c r="C84" s="80"/>
      <c r="D84" s="81"/>
      <c r="E84" s="81"/>
      <c r="F84" s="40"/>
    </row>
    <row r="85" spans="1:50" s="23" customFormat="1" ht="21.75" hidden="1" customHeight="1">
      <c r="A85" s="37"/>
      <c r="B85" s="38" t="s">
        <v>66</v>
      </c>
      <c r="C85" s="39">
        <v>22501.9</v>
      </c>
      <c r="D85" s="40"/>
      <c r="E85" s="40"/>
      <c r="F85" s="51"/>
    </row>
    <row r="86" spans="1:50" s="23" customFormat="1" ht="21.75" hidden="1" customHeight="1">
      <c r="A86" s="37"/>
      <c r="B86" s="38" t="s">
        <v>67</v>
      </c>
      <c r="C86" s="39">
        <f>C82-C85</f>
        <v>-7379.2000000000007</v>
      </c>
      <c r="D86" s="39">
        <f>D83</f>
        <v>0</v>
      </c>
      <c r="E86" s="40"/>
      <c r="F86" s="58">
        <f>C86+D86</f>
        <v>-7379.2000000000007</v>
      </c>
    </row>
    <row r="87" spans="1:50" s="23" customFormat="1" ht="21.75" customHeight="1">
      <c r="A87" s="37"/>
      <c r="B87" s="38"/>
      <c r="C87" s="39"/>
      <c r="D87" s="40"/>
      <c r="E87" s="40"/>
      <c r="F87" s="51"/>
    </row>
    <row r="88" spans="1:50" s="21" customFormat="1" ht="18.75">
      <c r="A88" s="21" t="s">
        <v>29</v>
      </c>
      <c r="D88" s="21" t="s">
        <v>30</v>
      </c>
    </row>
    <row r="89" spans="1:50" ht="15.75">
      <c r="A89" s="5"/>
      <c r="B89" s="6"/>
      <c r="C89" s="6"/>
      <c r="D89" s="6"/>
      <c r="E89" s="6"/>
      <c r="F89" s="6"/>
    </row>
    <row r="90" spans="1:50" s="7" customFormat="1" ht="18.75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</row>
    <row r="91" spans="1:50" ht="15.75">
      <c r="A91" s="5"/>
      <c r="B91" s="6"/>
      <c r="C91" s="6"/>
      <c r="D91" s="6"/>
      <c r="E91" s="6"/>
      <c r="F91" s="6"/>
    </row>
    <row r="92" spans="1:50" ht="15.75">
      <c r="A92" s="5"/>
      <c r="B92" s="6"/>
      <c r="C92" s="6"/>
      <c r="D92" s="6"/>
      <c r="E92" s="6"/>
      <c r="F92" s="6"/>
    </row>
    <row r="93" spans="1:50" ht="15.75">
      <c r="A93" s="5"/>
      <c r="B93" s="6"/>
      <c r="C93" s="6"/>
      <c r="D93" s="6"/>
      <c r="E93" s="6"/>
      <c r="F93" s="6"/>
    </row>
    <row r="94" spans="1:50" ht="15.75">
      <c r="A94" s="5"/>
      <c r="B94" s="6"/>
      <c r="C94" s="6"/>
      <c r="D94" s="6"/>
      <c r="E94" s="6"/>
      <c r="F94" s="6"/>
    </row>
    <row r="95" spans="1:50" ht="15.75">
      <c r="A95" s="5"/>
      <c r="B95" s="6"/>
      <c r="C95" s="6"/>
      <c r="D95" s="6"/>
      <c r="E95" s="6"/>
      <c r="F95" s="6"/>
    </row>
    <row r="96" spans="1:50" ht="15.75">
      <c r="A96" s="5"/>
      <c r="B96" s="6"/>
      <c r="C96" s="6"/>
      <c r="D96" s="6"/>
      <c r="E96" s="6"/>
      <c r="F96" s="6"/>
    </row>
    <row r="97" spans="1:6" ht="15.75">
      <c r="A97" s="5"/>
      <c r="B97" s="6"/>
      <c r="C97" s="6"/>
      <c r="D97" s="6"/>
      <c r="E97" s="6"/>
      <c r="F97" s="6"/>
    </row>
    <row r="98" spans="1:6" ht="13.5">
      <c r="A98" s="4"/>
    </row>
    <row r="102" spans="1:6">
      <c r="A102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102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додаток №1 (первонач.)</vt:lpstr>
      <vt:lpstr>додаток №1 (зі змінами) </vt:lpstr>
      <vt:lpstr>зміни січень</vt:lpstr>
      <vt:lpstr>'додаток №1 (зі змінами) '!Заголовки_для_печати</vt:lpstr>
      <vt:lpstr>'додаток №1 (первонач.)'!Заголовки_для_печати</vt:lpstr>
      <vt:lpstr>'зміни січень'!Заголовки_для_печати</vt:lpstr>
      <vt:lpstr>'додаток №1 (зі змінами) '!Область_печати</vt:lpstr>
      <vt:lpstr>'додаток №1 (первонач.)'!Область_печати</vt:lpstr>
      <vt:lpstr>'зміни січень'!Область_печати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2015-12-31T11:10:57Z</cp:lastPrinted>
  <dcterms:created xsi:type="dcterms:W3CDTF">2004-11-09T10:24:06Z</dcterms:created>
  <dcterms:modified xsi:type="dcterms:W3CDTF">2015-12-31T11:11:31Z</dcterms:modified>
</cp:coreProperties>
</file>