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Лист1!$6:$11</definedName>
    <definedName name="Z_A314A688_A1C1_4292_AD54_FF55A3D9A6D2_.wvu.PrintTitles" localSheetId="0" hidden="1">Лист1!$6:$11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Лист1!$6:$11</definedName>
  </definedNames>
  <calcPr calcId="125725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R42" i="2"/>
  <c r="R51"/>
  <c r="R55"/>
  <c r="R57"/>
  <c r="R59"/>
  <c r="R60"/>
  <c r="R64"/>
  <c r="R78"/>
  <c r="Q42"/>
  <c r="Q51"/>
  <c r="Q52"/>
  <c r="Q54"/>
  <c r="Q55"/>
  <c r="Q56"/>
  <c r="Q57"/>
  <c r="Q59"/>
  <c r="Q60"/>
  <c r="Q61"/>
  <c r="Q62"/>
  <c r="Q63"/>
  <c r="Q64"/>
  <c r="Q78"/>
  <c r="P13"/>
  <c r="P14"/>
  <c r="P15"/>
  <c r="P16"/>
  <c r="P17"/>
  <c r="P22"/>
  <c r="P23"/>
  <c r="P29"/>
  <c r="P30"/>
  <c r="P31"/>
  <c r="P32"/>
  <c r="P33"/>
  <c r="P42"/>
  <c r="P43"/>
  <c r="P44"/>
  <c r="P45"/>
  <c r="P46"/>
  <c r="P49"/>
  <c r="P50"/>
  <c r="P51"/>
  <c r="P52"/>
  <c r="P53"/>
  <c r="P57"/>
  <c r="P58"/>
  <c r="P64"/>
  <c r="P65"/>
  <c r="P66"/>
  <c r="P67"/>
  <c r="P68"/>
  <c r="P69"/>
  <c r="P70"/>
  <c r="P71"/>
  <c r="P78"/>
  <c r="P12"/>
  <c r="O13"/>
  <c r="O14"/>
  <c r="O15"/>
  <c r="O16"/>
  <c r="O17"/>
  <c r="O22"/>
  <c r="O23"/>
  <c r="O24"/>
  <c r="O25"/>
  <c r="O26"/>
  <c r="O29"/>
  <c r="O30"/>
  <c r="O31"/>
  <c r="O32"/>
  <c r="O33"/>
  <c r="O39"/>
  <c r="O40"/>
  <c r="O41"/>
  <c r="O42"/>
  <c r="O43"/>
  <c r="O44"/>
  <c r="O45"/>
  <c r="O46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8"/>
  <c r="O12"/>
  <c r="N22"/>
  <c r="N24"/>
  <c r="N25"/>
  <c r="N26"/>
  <c r="N39"/>
  <c r="N42"/>
  <c r="N51"/>
  <c r="N55"/>
  <c r="N57"/>
  <c r="N59"/>
  <c r="N60"/>
  <c r="N64"/>
  <c r="N78"/>
  <c r="N12"/>
  <c r="M18"/>
  <c r="M22"/>
  <c r="M24"/>
  <c r="M25"/>
  <c r="M26"/>
  <c r="M38"/>
  <c r="M39"/>
  <c r="M40"/>
  <c r="M41"/>
  <c r="M42"/>
  <c r="M51"/>
  <c r="M52"/>
  <c r="M54"/>
  <c r="M55"/>
  <c r="M56"/>
  <c r="M57"/>
  <c r="M59"/>
  <c r="M60"/>
  <c r="M61"/>
  <c r="M62"/>
  <c r="M63"/>
  <c r="M64"/>
  <c r="M65"/>
  <c r="M66"/>
  <c r="M67"/>
  <c r="M73"/>
  <c r="M75"/>
  <c r="M78"/>
  <c r="M12"/>
  <c r="L13"/>
  <c r="L14"/>
  <c r="L15"/>
  <c r="L16"/>
  <c r="L17"/>
  <c r="L19"/>
  <c r="L20"/>
  <c r="L21"/>
  <c r="L22"/>
  <c r="L23"/>
  <c r="L24"/>
  <c r="L25"/>
  <c r="L26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7"/>
  <c r="L58"/>
  <c r="L64"/>
  <c r="L65"/>
  <c r="L66"/>
  <c r="L67"/>
  <c r="L68"/>
  <c r="L69"/>
  <c r="L70"/>
  <c r="L71"/>
  <c r="L72"/>
  <c r="L74"/>
  <c r="L76"/>
  <c r="L78"/>
  <c r="L12"/>
  <c r="K13"/>
  <c r="K14"/>
  <c r="K15"/>
  <c r="K16"/>
  <c r="K17"/>
  <c r="K18"/>
  <c r="K19"/>
  <c r="K20"/>
  <c r="K21"/>
  <c r="K22"/>
  <c r="K23"/>
  <c r="K24"/>
  <c r="K25"/>
  <c r="K26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8"/>
  <c r="K12"/>
  <c r="C77"/>
  <c r="C76"/>
  <c r="C75"/>
  <c r="C74"/>
  <c r="C73"/>
  <c r="C72"/>
  <c r="C71"/>
  <c r="C70"/>
  <c r="C69"/>
  <c r="C68"/>
  <c r="E67"/>
  <c r="E66" s="1"/>
  <c r="E65" s="1"/>
  <c r="D67"/>
  <c r="D66" s="1"/>
  <c r="D65" s="1"/>
  <c r="C65" s="1"/>
  <c r="C63"/>
  <c r="E62"/>
  <c r="C62" s="1"/>
  <c r="E61"/>
  <c r="C61" s="1"/>
  <c r="C60"/>
  <c r="C59"/>
  <c r="C58"/>
  <c r="F57"/>
  <c r="E57"/>
  <c r="C57" s="1"/>
  <c r="D57"/>
  <c r="C56"/>
  <c r="C55"/>
  <c r="C54"/>
  <c r="C53"/>
  <c r="E52"/>
  <c r="E51" s="1"/>
  <c r="E42" s="1"/>
  <c r="D52"/>
  <c r="F51"/>
  <c r="F42" s="1"/>
  <c r="C50"/>
  <c r="C49"/>
  <c r="C48"/>
  <c r="D47"/>
  <c r="D46" s="1"/>
  <c r="C46" s="1"/>
  <c r="C47"/>
  <c r="C45"/>
  <c r="C44"/>
  <c r="D43"/>
  <c r="C43" s="1"/>
  <c r="C41"/>
  <c r="E40"/>
  <c r="D40"/>
  <c r="C40"/>
  <c r="C39"/>
  <c r="C38"/>
  <c r="C37"/>
  <c r="C36"/>
  <c r="C35"/>
  <c r="C34" s="1"/>
  <c r="D34"/>
  <c r="C33"/>
  <c r="C32"/>
  <c r="C31"/>
  <c r="C30"/>
  <c r="D29"/>
  <c r="C29" s="1"/>
  <c r="C28"/>
  <c r="C27"/>
  <c r="C26"/>
  <c r="C25"/>
  <c r="F24"/>
  <c r="F22" s="1"/>
  <c r="F12" s="1"/>
  <c r="E24"/>
  <c r="E22" s="1"/>
  <c r="D24"/>
  <c r="D23" s="1"/>
  <c r="D22" s="1"/>
  <c r="C21"/>
  <c r="D20"/>
  <c r="C20"/>
  <c r="C19"/>
  <c r="C18"/>
  <c r="C17"/>
  <c r="C16"/>
  <c r="C15" s="1"/>
  <c r="D15"/>
  <c r="C14"/>
  <c r="D13"/>
  <c r="I12"/>
  <c r="I22"/>
  <c r="G38"/>
  <c r="G19"/>
  <c r="C22" l="1"/>
  <c r="C24"/>
  <c r="D12"/>
  <c r="C12" s="1"/>
  <c r="C52"/>
  <c r="C51" s="1"/>
  <c r="C67"/>
  <c r="E12"/>
  <c r="D42"/>
  <c r="C42" s="1"/>
  <c r="F64"/>
  <c r="F78" s="1"/>
  <c r="E64"/>
  <c r="E78" s="1"/>
  <c r="D51"/>
  <c r="C13"/>
  <c r="C23"/>
  <c r="C66"/>
  <c r="D64" l="1"/>
  <c r="D78" s="1"/>
  <c r="C78" s="1"/>
  <c r="C64"/>
  <c r="G76"/>
  <c r="G72"/>
  <c r="G71"/>
  <c r="G70"/>
  <c r="G69"/>
  <c r="G68"/>
  <c r="H67"/>
  <c r="G63"/>
  <c r="I62"/>
  <c r="G62" s="1"/>
  <c r="I61"/>
  <c r="G60"/>
  <c r="G59"/>
  <c r="G58"/>
  <c r="J57"/>
  <c r="I57"/>
  <c r="H57"/>
  <c r="G56"/>
  <c r="G55"/>
  <c r="G54"/>
  <c r="G53"/>
  <c r="I52"/>
  <c r="H52"/>
  <c r="J51"/>
  <c r="G50"/>
  <c r="G49"/>
  <c r="G48"/>
  <c r="H47"/>
  <c r="G45"/>
  <c r="G44"/>
  <c r="H43"/>
  <c r="G41"/>
  <c r="H40"/>
  <c r="G39"/>
  <c r="G37"/>
  <c r="G36"/>
  <c r="G35"/>
  <c r="H34"/>
  <c r="G33"/>
  <c r="G32"/>
  <c r="G31"/>
  <c r="G30"/>
  <c r="H29"/>
  <c r="G28"/>
  <c r="G27"/>
  <c r="G26"/>
  <c r="G25"/>
  <c r="H24"/>
  <c r="G21"/>
  <c r="H20"/>
  <c r="G17"/>
  <c r="G16"/>
  <c r="H15"/>
  <c r="G14"/>
  <c r="I51"/>
  <c r="H46"/>
  <c r="G47"/>
  <c r="G57" l="1"/>
  <c r="G46"/>
  <c r="H13"/>
  <c r="I42"/>
  <c r="G24"/>
  <c r="G43"/>
  <c r="H51"/>
  <c r="G40"/>
  <c r="J42"/>
  <c r="G20"/>
  <c r="G29"/>
  <c r="G67"/>
  <c r="H66"/>
  <c r="G61"/>
  <c r="J64"/>
  <c r="G52"/>
  <c r="G34"/>
  <c r="H23"/>
  <c r="G13"/>
  <c r="G15"/>
  <c r="G51" l="1"/>
  <c r="I64"/>
  <c r="J78"/>
  <c r="H42"/>
  <c r="H22"/>
  <c r="G66"/>
  <c r="H65"/>
  <c r="G22"/>
  <c r="G23"/>
  <c r="I78" l="1"/>
  <c r="G42"/>
  <c r="H12"/>
  <c r="G65"/>
  <c r="H64" l="1"/>
  <c r="G12"/>
  <c r="G64" l="1"/>
  <c r="H78"/>
  <c r="G78" l="1"/>
</calcChain>
</file>

<file path=xl/sharedStrings.xml><?xml version="1.0" encoding="utf-8"?>
<sst xmlns="http://schemas.openxmlformats.org/spreadsheetml/2006/main" count="104" uniqueCount="82">
  <si>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</si>
  <si>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</si>
  <si>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</si>
  <si>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</si>
  <si>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</si>
  <si>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</si>
  <si>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</si>
  <si>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</si>
  <si>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</si>
  <si>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</si>
  <si>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</si>
  <si>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</si>
  <si>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</si>
  <si>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</si>
  <si>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</si>
  <si>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</si>
  <si>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</si>
  <si>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</si>
  <si>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</si>
  <si>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</si>
  <si>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</si>
  <si>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</si>
  <si>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</si>
  <si>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</si>
  <si>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</si>
  <si>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</si>
  <si>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</si>
  <si>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</si>
  <si>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</si>
  <si>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</si>
  <si>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</si>
  <si>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</si>
  <si>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</si>
  <si>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</si>
  <si>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</si>
  <si>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</si>
  <si>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</si>
  <si>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</si>
  <si>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</si>
  <si>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</si>
  <si>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</si>
  <si>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</si>
  <si>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Авансові внески з податку на прибуток підприємств та фінансових установ комунальної власності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</si>
  <si>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</si>
  <si>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</si>
  <si>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</si>
  <si>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</si>
  <si>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</si>
  <si>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</si>
  <si>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</si>
  <si>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</si>
  <si>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</si>
  <si>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</si>
  <si>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</si>
  <si>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</si>
  <si>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</si>
  <si>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</si>
  <si>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</si>
  <si>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</si>
  <si>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</si>
  <si>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</si>
  <si>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</si>
  <si>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</si>
  <si>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</si>
  <si>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</si>
  <si>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</si>
  <si>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</si>
  <si>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</si>
  <si>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</si>
  <si>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</si>
  <si>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Надходження рентної  плати за спеціальне використання води від підприємств житлово-комунального господарства</t>
  </si>
  <si>
    <t>Виконано за 1 півріччя 2015 року, тис. грн.</t>
  </si>
  <si>
    <t>Виконано за 1 півріччя  2014 року, тис. грн.</t>
  </si>
  <si>
    <t>Темп росту (%)</t>
  </si>
  <si>
    <t>Відхилення (тис.грн.)</t>
  </si>
  <si>
    <t xml:space="preserve">Субвенція з державного бюджету місцевим бюджетам на часткове відшкодування вартості лікарських засобів для лікування осіб з гіпертонічною хворобою
</t>
  </si>
  <si>
    <t>Збір за першу реєстрацію транспортних засобів</t>
  </si>
  <si>
    <t xml:space="preserve">Інші субвенції 
</t>
  </si>
  <si>
    <t>Субвенція 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</si>
  <si>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ККДБ</t>
  </si>
  <si>
    <t>Інформація про виконання доходів бюджету міста Іллічіввська за 1 півріччя 2015 року в порівнянні з аналогічними показниками за відповідний період 2014 року</t>
  </si>
  <si>
    <t>Фінансове управління Іллічівської міської ради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</si>
</sst>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3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4" fillId="0" borderId="0" xfId="0" applyFont="1" applyFill="1"/>
    <xf numFmtId="0" fontId="6" fillId="0" borderId="0" xfId="0" applyFont="1" applyFill="1"/>
    <xf numFmtId="0" fontId="7" fillId="0" borderId="0" xfId="0" applyFont="1" applyAlignment="1"/>
    <xf numFmtId="0" fontId="2" fillId="0" borderId="0" xfId="0" applyFont="1" applyAlignment="1"/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164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0" fillId="0" borderId="4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right" vertical="top"/>
    </xf>
    <xf numFmtId="0" fontId="10" fillId="0" borderId="4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right" vertical="top"/>
    </xf>
    <xf numFmtId="0" fontId="8" fillId="0" borderId="2" xfId="0" applyFont="1" applyFill="1" applyBorder="1" applyAlignment="1">
      <alignment horizontal="left" vertical="top" wrapText="1"/>
    </xf>
    <xf numFmtId="166" fontId="10" fillId="0" borderId="1" xfId="0" applyNumberFormat="1" applyFont="1" applyFill="1" applyBorder="1" applyAlignment="1">
      <alignment horizontal="right" vertical="top"/>
    </xf>
    <xf numFmtId="2" fontId="10" fillId="0" borderId="1" xfId="0" applyNumberFormat="1" applyFont="1" applyFill="1" applyBorder="1" applyAlignment="1">
      <alignment horizontal="left" vertical="top" wrapText="1"/>
    </xf>
    <xf numFmtId="166" fontId="10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5" fontId="8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164" fontId="10" fillId="0" borderId="0" xfId="0" applyNumberFormat="1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165" fontId="12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6"/>
  <sheetViews>
    <sheetView tabSelected="1" showRuler="0" zoomScale="70" zoomScaleNormal="70" zoomScaleSheetLayoutView="75" workbookViewId="0">
      <pane xSplit="2" ySplit="11" topLeftCell="C12" activePane="bottomRight" state="frozen"/>
      <selection pane="topRight" activeCell="C1" sqref="C1"/>
      <selection pane="bottomLeft" activeCell="A14" sqref="A14"/>
      <selection pane="bottomRight" activeCell="A4" sqref="A4:R4"/>
    </sheetView>
  </sheetViews>
  <sheetFormatPr defaultRowHeight="12.75"/>
  <cols>
    <col min="1" max="1" width="12.7109375" customWidth="1"/>
    <col min="2" max="2" width="78.5703125" customWidth="1"/>
    <col min="3" max="3" width="13.7109375" customWidth="1"/>
    <col min="4" max="4" width="14.7109375" customWidth="1"/>
    <col min="5" max="5" width="13.42578125" customWidth="1"/>
    <col min="6" max="6" width="14.28515625" style="13" customWidth="1"/>
    <col min="7" max="7" width="15.85546875" customWidth="1"/>
    <col min="8" max="8" width="15" customWidth="1"/>
    <col min="9" max="10" width="14.7109375" customWidth="1"/>
    <col min="11" max="12" width="12.85546875" customWidth="1"/>
    <col min="13" max="14" width="14.5703125" customWidth="1"/>
    <col min="15" max="16" width="12.85546875" customWidth="1"/>
    <col min="17" max="18" width="14.5703125" customWidth="1"/>
  </cols>
  <sheetData>
    <row r="1" spans="1:18" s="6" customFormat="1" ht="18" customHeight="1">
      <c r="A1" s="14"/>
      <c r="B1" s="14"/>
      <c r="C1" s="12"/>
      <c r="D1" s="1"/>
      <c r="E1" s="1"/>
      <c r="F1" s="16"/>
      <c r="G1" s="1"/>
      <c r="H1" s="1"/>
      <c r="I1" s="15"/>
      <c r="J1" s="15"/>
      <c r="K1" s="12"/>
      <c r="L1" s="7"/>
      <c r="M1" s="7"/>
      <c r="N1" s="7"/>
      <c r="O1" s="59"/>
      <c r="P1" s="7"/>
      <c r="Q1" s="7"/>
      <c r="R1" s="7"/>
    </row>
    <row r="2" spans="1:18" s="6" customFormat="1" ht="18" customHeight="1">
      <c r="A2" s="14"/>
      <c r="B2" s="14"/>
      <c r="C2" s="12"/>
      <c r="D2" s="7"/>
      <c r="E2" s="7"/>
      <c r="F2" s="16"/>
      <c r="G2" s="1"/>
      <c r="H2" s="1"/>
      <c r="I2" s="15"/>
      <c r="J2" s="15"/>
      <c r="K2" s="64"/>
      <c r="L2" s="64"/>
      <c r="M2" s="64"/>
      <c r="O2" s="64"/>
      <c r="P2" s="64"/>
      <c r="Q2" s="64"/>
    </row>
    <row r="3" spans="1:18" s="6" customFormat="1" ht="15.75">
      <c r="A3" s="14"/>
      <c r="B3" s="14"/>
      <c r="C3" s="12"/>
      <c r="D3" s="7"/>
      <c r="E3" s="7"/>
      <c r="F3" s="1"/>
      <c r="G3" s="1"/>
      <c r="H3" s="1"/>
      <c r="I3" s="1"/>
      <c r="J3" s="1"/>
      <c r="K3" s="1"/>
      <c r="L3" s="7"/>
      <c r="M3" s="7"/>
      <c r="N3" s="7"/>
      <c r="O3" s="1"/>
      <c r="P3" s="7"/>
      <c r="Q3" s="7"/>
      <c r="R3" s="7"/>
    </row>
    <row r="4" spans="1:18" ht="22.5" customHeight="1">
      <c r="A4" s="70" t="s">
        <v>80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</row>
    <row r="5" spans="1:18" ht="25.5" customHeight="1">
      <c r="A5" s="19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20"/>
      <c r="N5" s="7"/>
      <c r="Q5" s="7"/>
      <c r="R5" s="7"/>
    </row>
    <row r="6" spans="1:18" s="7" customFormat="1" ht="36" customHeight="1">
      <c r="A6" s="74" t="s">
        <v>79</v>
      </c>
      <c r="B6" s="73" t="s">
        <v>5</v>
      </c>
      <c r="C6" s="63" t="s">
        <v>72</v>
      </c>
      <c r="D6" s="63"/>
      <c r="E6" s="63"/>
      <c r="F6" s="63"/>
      <c r="G6" s="66" t="s">
        <v>71</v>
      </c>
      <c r="H6" s="67"/>
      <c r="I6" s="67"/>
      <c r="J6" s="68"/>
      <c r="K6" s="63" t="s">
        <v>74</v>
      </c>
      <c r="L6" s="63"/>
      <c r="M6" s="63"/>
      <c r="N6" s="63"/>
      <c r="O6" s="63" t="s">
        <v>73</v>
      </c>
      <c r="P6" s="63"/>
      <c r="Q6" s="63"/>
      <c r="R6" s="63"/>
    </row>
    <row r="7" spans="1:18" s="7" customFormat="1" ht="20.45" customHeight="1">
      <c r="A7" s="74"/>
      <c r="B7" s="73"/>
      <c r="C7" s="63" t="s">
        <v>21</v>
      </c>
      <c r="D7" s="69" t="s">
        <v>7</v>
      </c>
      <c r="E7" s="69"/>
      <c r="F7" s="69"/>
      <c r="G7" s="63" t="s">
        <v>21</v>
      </c>
      <c r="H7" s="69" t="s">
        <v>6</v>
      </c>
      <c r="I7" s="69"/>
      <c r="J7" s="69"/>
      <c r="K7" s="63" t="s">
        <v>21</v>
      </c>
      <c r="L7" s="69" t="s">
        <v>7</v>
      </c>
      <c r="M7" s="69"/>
      <c r="N7" s="69"/>
      <c r="O7" s="63" t="s">
        <v>21</v>
      </c>
      <c r="P7" s="69" t="s">
        <v>7</v>
      </c>
      <c r="Q7" s="69"/>
      <c r="R7" s="69"/>
    </row>
    <row r="8" spans="1:18" s="7" customFormat="1" ht="17.25" customHeight="1">
      <c r="A8" s="74"/>
      <c r="B8" s="73"/>
      <c r="C8" s="63"/>
      <c r="D8" s="62" t="s">
        <v>22</v>
      </c>
      <c r="E8" s="62" t="s">
        <v>23</v>
      </c>
      <c r="F8" s="62"/>
      <c r="G8" s="63"/>
      <c r="H8" s="62" t="s">
        <v>22</v>
      </c>
      <c r="I8" s="62" t="s">
        <v>23</v>
      </c>
      <c r="J8" s="62"/>
      <c r="K8" s="63"/>
      <c r="L8" s="62" t="s">
        <v>22</v>
      </c>
      <c r="M8" s="62" t="s">
        <v>23</v>
      </c>
      <c r="N8" s="62"/>
      <c r="O8" s="63"/>
      <c r="P8" s="62" t="s">
        <v>22</v>
      </c>
      <c r="Q8" s="62" t="s">
        <v>23</v>
      </c>
      <c r="R8" s="62"/>
    </row>
    <row r="9" spans="1:18" s="7" customFormat="1" ht="22.5" customHeight="1">
      <c r="A9" s="74"/>
      <c r="B9" s="73"/>
      <c r="C9" s="63"/>
      <c r="D9" s="62"/>
      <c r="E9" s="62" t="s">
        <v>39</v>
      </c>
      <c r="F9" s="60" t="s">
        <v>40</v>
      </c>
      <c r="G9" s="63"/>
      <c r="H9" s="62"/>
      <c r="I9" s="62" t="s">
        <v>39</v>
      </c>
      <c r="J9" s="21" t="s">
        <v>40</v>
      </c>
      <c r="K9" s="63"/>
      <c r="L9" s="62"/>
      <c r="M9" s="62" t="s">
        <v>39</v>
      </c>
      <c r="N9" s="21" t="s">
        <v>40</v>
      </c>
      <c r="O9" s="63"/>
      <c r="P9" s="62"/>
      <c r="Q9" s="62" t="s">
        <v>39</v>
      </c>
      <c r="R9" s="21" t="s">
        <v>40</v>
      </c>
    </row>
    <row r="10" spans="1:18" s="7" customFormat="1" ht="37.5" customHeight="1">
      <c r="A10" s="74"/>
      <c r="B10" s="73"/>
      <c r="C10" s="63"/>
      <c r="D10" s="62"/>
      <c r="E10" s="62"/>
      <c r="F10" s="60" t="s">
        <v>41</v>
      </c>
      <c r="G10" s="63"/>
      <c r="H10" s="62"/>
      <c r="I10" s="62"/>
      <c r="J10" s="21" t="s">
        <v>41</v>
      </c>
      <c r="K10" s="63"/>
      <c r="L10" s="62"/>
      <c r="M10" s="62"/>
      <c r="N10" s="21" t="s">
        <v>41</v>
      </c>
      <c r="O10" s="63"/>
      <c r="P10" s="62"/>
      <c r="Q10" s="62"/>
      <c r="R10" s="21" t="s">
        <v>41</v>
      </c>
    </row>
    <row r="11" spans="1:18" s="7" customFormat="1" ht="18.75">
      <c r="A11" s="22">
        <v>1</v>
      </c>
      <c r="B11" s="22">
        <v>2</v>
      </c>
      <c r="C11" s="22">
        <v>7</v>
      </c>
      <c r="D11" s="22">
        <v>8</v>
      </c>
      <c r="E11" s="22">
        <v>9</v>
      </c>
      <c r="F11" s="22">
        <v>10</v>
      </c>
      <c r="G11" s="23">
        <v>3</v>
      </c>
      <c r="H11" s="23">
        <v>4</v>
      </c>
      <c r="I11" s="22">
        <v>5</v>
      </c>
      <c r="J11" s="22">
        <v>6</v>
      </c>
      <c r="K11" s="22">
        <v>11</v>
      </c>
      <c r="L11" s="22">
        <v>12</v>
      </c>
      <c r="M11" s="22">
        <v>13</v>
      </c>
      <c r="N11" s="22">
        <v>14</v>
      </c>
      <c r="O11" s="22">
        <v>15</v>
      </c>
      <c r="P11" s="22">
        <v>16</v>
      </c>
      <c r="Q11" s="22">
        <v>17</v>
      </c>
      <c r="R11" s="22">
        <v>18</v>
      </c>
    </row>
    <row r="12" spans="1:18" s="7" customFormat="1" ht="23.25" customHeight="1">
      <c r="A12" s="24">
        <v>10000000</v>
      </c>
      <c r="B12" s="25" t="s">
        <v>8</v>
      </c>
      <c r="C12" s="26">
        <f>D12+E12</f>
        <v>107191.20000000001</v>
      </c>
      <c r="D12" s="26">
        <f>D13+D20+D22+D40+D19</f>
        <v>100235.6</v>
      </c>
      <c r="E12" s="26">
        <f>E22+E18+E40</f>
        <v>6955.6</v>
      </c>
      <c r="F12" s="26">
        <f>F22</f>
        <v>6683.3</v>
      </c>
      <c r="G12" s="26">
        <f>H12+I12</f>
        <v>121088.20000000001</v>
      </c>
      <c r="H12" s="26">
        <f>H13+H20+H22+H40</f>
        <v>121089.1</v>
      </c>
      <c r="I12" s="26">
        <f>I22</f>
        <v>-0.9</v>
      </c>
      <c r="J12" s="26"/>
      <c r="K12" s="26">
        <f>G12-C12</f>
        <v>13897</v>
      </c>
      <c r="L12" s="26">
        <f>H12-D12</f>
        <v>20853.5</v>
      </c>
      <c r="M12" s="58">
        <f>I12-E12</f>
        <v>-6956.5</v>
      </c>
      <c r="N12" s="58">
        <f>J12-F12</f>
        <v>-6683.3</v>
      </c>
      <c r="O12" s="26">
        <f>G12/C12*100</f>
        <v>112.96468366806229</v>
      </c>
      <c r="P12" s="26">
        <f>H12/D12*100</f>
        <v>120.80448463420181</v>
      </c>
      <c r="Q12" s="26"/>
      <c r="R12" s="26"/>
    </row>
    <row r="13" spans="1:18" s="8" customFormat="1" ht="40.5" customHeight="1">
      <c r="A13" s="27">
        <v>11000000</v>
      </c>
      <c r="B13" s="24" t="s">
        <v>25</v>
      </c>
      <c r="C13" s="26">
        <f>D13+E13</f>
        <v>66231.600000000006</v>
      </c>
      <c r="D13" s="26">
        <f>D14+D15</f>
        <v>66231.600000000006</v>
      </c>
      <c r="E13" s="26"/>
      <c r="F13" s="26"/>
      <c r="G13" s="26">
        <f t="shared" ref="G13:G78" si="0">H13+I13</f>
        <v>65436.1</v>
      </c>
      <c r="H13" s="26">
        <f>H14+H15</f>
        <v>65436.1</v>
      </c>
      <c r="I13" s="26"/>
      <c r="J13" s="26"/>
      <c r="K13" s="58">
        <f t="shared" ref="K13:K76" si="1">G13-C13</f>
        <v>-795.50000000000728</v>
      </c>
      <c r="L13" s="58">
        <f t="shared" ref="L13:L76" si="2">H13-D13</f>
        <v>-795.50000000000728</v>
      </c>
      <c r="M13" s="26"/>
      <c r="N13" s="26"/>
      <c r="O13" s="26">
        <f t="shared" ref="O13:O71" si="3">G13/C13*100</f>
        <v>98.798911697739427</v>
      </c>
      <c r="P13" s="26">
        <f t="shared" ref="P13:P71" si="4">H13/D13*100</f>
        <v>98.798911697739427</v>
      </c>
      <c r="Q13" s="26"/>
      <c r="R13" s="26"/>
    </row>
    <row r="14" spans="1:18" s="8" customFormat="1" ht="18" customHeight="1">
      <c r="A14" s="28">
        <v>11010000</v>
      </c>
      <c r="B14" s="29" t="s">
        <v>69</v>
      </c>
      <c r="C14" s="30">
        <f>D14+E14</f>
        <v>64443.9</v>
      </c>
      <c r="D14" s="30">
        <v>64443.9</v>
      </c>
      <c r="E14" s="30"/>
      <c r="F14" s="30"/>
      <c r="G14" s="30">
        <f t="shared" si="0"/>
        <v>63057.2</v>
      </c>
      <c r="H14" s="30">
        <v>63057.2</v>
      </c>
      <c r="I14" s="30"/>
      <c r="J14" s="30"/>
      <c r="K14" s="58">
        <f t="shared" si="1"/>
        <v>-1386.7000000000044</v>
      </c>
      <c r="L14" s="58">
        <f t="shared" si="2"/>
        <v>-1386.7000000000044</v>
      </c>
      <c r="M14" s="26"/>
      <c r="N14" s="26"/>
      <c r="O14" s="26">
        <f t="shared" si="3"/>
        <v>97.848205958981367</v>
      </c>
      <c r="P14" s="26">
        <f t="shared" si="4"/>
        <v>97.848205958981367</v>
      </c>
      <c r="Q14" s="26"/>
      <c r="R14" s="26"/>
    </row>
    <row r="15" spans="1:18" s="17" customFormat="1" ht="18" customHeight="1">
      <c r="A15" s="24">
        <v>11020000</v>
      </c>
      <c r="B15" s="24" t="s">
        <v>33</v>
      </c>
      <c r="C15" s="26">
        <f>C16+C17</f>
        <v>1787.7</v>
      </c>
      <c r="D15" s="26">
        <f>D16+D17</f>
        <v>1787.7</v>
      </c>
      <c r="E15" s="26"/>
      <c r="F15" s="26"/>
      <c r="G15" s="26">
        <f>G16+G17</f>
        <v>2378.9</v>
      </c>
      <c r="H15" s="26">
        <f>H16+H17</f>
        <v>2378.9</v>
      </c>
      <c r="I15" s="26"/>
      <c r="J15" s="26"/>
      <c r="K15" s="26">
        <f t="shared" si="1"/>
        <v>591.20000000000005</v>
      </c>
      <c r="L15" s="26">
        <f t="shared" si="2"/>
        <v>591.20000000000005</v>
      </c>
      <c r="M15" s="26"/>
      <c r="N15" s="26"/>
      <c r="O15" s="26">
        <f t="shared" si="3"/>
        <v>133.07042568663644</v>
      </c>
      <c r="P15" s="26">
        <f t="shared" si="4"/>
        <v>133.07042568663644</v>
      </c>
      <c r="Q15" s="26"/>
      <c r="R15" s="26"/>
    </row>
    <row r="16" spans="1:18" s="8" customFormat="1" ht="41.25" customHeight="1">
      <c r="A16" s="28">
        <v>11020200</v>
      </c>
      <c r="B16" s="29" t="s">
        <v>9</v>
      </c>
      <c r="C16" s="30">
        <f t="shared" ref="C16:C23" si="5">D16+E16</f>
        <v>1207.5</v>
      </c>
      <c r="D16" s="30">
        <v>1207.5</v>
      </c>
      <c r="E16" s="30"/>
      <c r="F16" s="30"/>
      <c r="G16" s="30">
        <f t="shared" si="0"/>
        <v>1561</v>
      </c>
      <c r="H16" s="30">
        <v>1561</v>
      </c>
      <c r="I16" s="30"/>
      <c r="J16" s="30"/>
      <c r="K16" s="26">
        <f t="shared" si="1"/>
        <v>353.5</v>
      </c>
      <c r="L16" s="26">
        <f t="shared" si="2"/>
        <v>353.5</v>
      </c>
      <c r="M16" s="26"/>
      <c r="N16" s="26"/>
      <c r="O16" s="26">
        <f t="shared" si="3"/>
        <v>129.27536231884059</v>
      </c>
      <c r="P16" s="26">
        <f t="shared" si="4"/>
        <v>129.27536231884059</v>
      </c>
      <c r="Q16" s="26"/>
      <c r="R16" s="26"/>
    </row>
    <row r="17" spans="1:18" s="8" customFormat="1" ht="41.25" customHeight="1">
      <c r="A17" s="28">
        <v>11023200</v>
      </c>
      <c r="B17" s="29" t="s">
        <v>42</v>
      </c>
      <c r="C17" s="30">
        <f t="shared" si="5"/>
        <v>580.20000000000005</v>
      </c>
      <c r="D17" s="30">
        <v>580.20000000000005</v>
      </c>
      <c r="E17" s="30"/>
      <c r="F17" s="30"/>
      <c r="G17" s="30">
        <f t="shared" si="0"/>
        <v>817.9</v>
      </c>
      <c r="H17" s="30">
        <v>817.9</v>
      </c>
      <c r="I17" s="30"/>
      <c r="J17" s="30"/>
      <c r="K17" s="26">
        <f t="shared" si="1"/>
        <v>237.69999999999993</v>
      </c>
      <c r="L17" s="26">
        <f t="shared" si="2"/>
        <v>237.69999999999993</v>
      </c>
      <c r="M17" s="26"/>
      <c r="N17" s="26"/>
      <c r="O17" s="26">
        <f t="shared" si="3"/>
        <v>140.96863150637711</v>
      </c>
      <c r="P17" s="26">
        <f t="shared" si="4"/>
        <v>140.96863150637711</v>
      </c>
      <c r="Q17" s="26"/>
      <c r="R17" s="26"/>
    </row>
    <row r="18" spans="1:18" s="8" customFormat="1" ht="26.25" customHeight="1">
      <c r="A18" s="28">
        <v>12030000</v>
      </c>
      <c r="B18" s="29" t="s">
        <v>76</v>
      </c>
      <c r="C18" s="30">
        <f t="shared" si="5"/>
        <v>77.599999999999994</v>
      </c>
      <c r="D18" s="30"/>
      <c r="E18" s="30">
        <v>77.599999999999994</v>
      </c>
      <c r="F18" s="30"/>
      <c r="G18" s="30"/>
      <c r="H18" s="30"/>
      <c r="I18" s="30"/>
      <c r="J18" s="30"/>
      <c r="K18" s="58">
        <f t="shared" si="1"/>
        <v>-77.599999999999994</v>
      </c>
      <c r="L18" s="58"/>
      <c r="M18" s="58">
        <f t="shared" ref="M18:M75" si="6">I18-E18</f>
        <v>-77.599999999999994</v>
      </c>
      <c r="N18" s="26"/>
      <c r="O18" s="26"/>
      <c r="P18" s="26"/>
      <c r="Q18" s="26"/>
      <c r="R18" s="26"/>
    </row>
    <row r="19" spans="1:18" s="8" customFormat="1" ht="42" customHeight="1">
      <c r="A19" s="28">
        <v>13020400</v>
      </c>
      <c r="B19" s="29" t="s">
        <v>70</v>
      </c>
      <c r="C19" s="30">
        <f t="shared" si="5"/>
        <v>0</v>
      </c>
      <c r="D19" s="30">
        <v>0</v>
      </c>
      <c r="E19" s="30"/>
      <c r="F19" s="30"/>
      <c r="G19" s="30">
        <f t="shared" si="0"/>
        <v>0.3</v>
      </c>
      <c r="H19" s="30">
        <v>0.3</v>
      </c>
      <c r="I19" s="30"/>
      <c r="J19" s="30"/>
      <c r="K19" s="26">
        <f t="shared" si="1"/>
        <v>0.3</v>
      </c>
      <c r="L19" s="26">
        <f t="shared" si="2"/>
        <v>0.3</v>
      </c>
      <c r="M19" s="26"/>
      <c r="N19" s="26"/>
      <c r="O19" s="26"/>
      <c r="P19" s="26"/>
      <c r="Q19" s="26"/>
      <c r="R19" s="26"/>
    </row>
    <row r="20" spans="1:18" s="7" customFormat="1" ht="22.5" customHeight="1">
      <c r="A20" s="31">
        <v>14000000</v>
      </c>
      <c r="B20" s="32" t="s">
        <v>44</v>
      </c>
      <c r="C20" s="26">
        <f t="shared" si="5"/>
        <v>0</v>
      </c>
      <c r="D20" s="26">
        <f>D21</f>
        <v>0</v>
      </c>
      <c r="E20" s="26"/>
      <c r="F20" s="26"/>
      <c r="G20" s="26">
        <f t="shared" si="0"/>
        <v>6223.2</v>
      </c>
      <c r="H20" s="26">
        <f>H21</f>
        <v>6223.2</v>
      </c>
      <c r="I20" s="26"/>
      <c r="J20" s="26"/>
      <c r="K20" s="26">
        <f t="shared" si="1"/>
        <v>6223.2</v>
      </c>
      <c r="L20" s="26">
        <f t="shared" si="2"/>
        <v>6223.2</v>
      </c>
      <c r="M20" s="26"/>
      <c r="N20" s="26"/>
      <c r="O20" s="26"/>
      <c r="P20" s="26"/>
      <c r="Q20" s="26"/>
      <c r="R20" s="26"/>
    </row>
    <row r="21" spans="1:18" s="7" customFormat="1" ht="40.5" customHeight="1">
      <c r="A21" s="33">
        <v>14040000</v>
      </c>
      <c r="B21" s="33" t="s">
        <v>45</v>
      </c>
      <c r="C21" s="30">
        <f t="shared" si="5"/>
        <v>0</v>
      </c>
      <c r="D21" s="30">
        <v>0</v>
      </c>
      <c r="E21" s="30"/>
      <c r="F21" s="30"/>
      <c r="G21" s="30">
        <f t="shared" si="0"/>
        <v>6223.2</v>
      </c>
      <c r="H21" s="30">
        <v>6223.2</v>
      </c>
      <c r="I21" s="30"/>
      <c r="J21" s="30"/>
      <c r="K21" s="26">
        <f t="shared" si="1"/>
        <v>6223.2</v>
      </c>
      <c r="L21" s="26">
        <f t="shared" si="2"/>
        <v>6223.2</v>
      </c>
      <c r="M21" s="26"/>
      <c r="N21" s="26"/>
      <c r="O21" s="26"/>
      <c r="P21" s="26"/>
      <c r="Q21" s="26"/>
      <c r="R21" s="26"/>
    </row>
    <row r="22" spans="1:18" s="9" customFormat="1" ht="18.75">
      <c r="A22" s="27">
        <v>18000000</v>
      </c>
      <c r="B22" s="24" t="s">
        <v>10</v>
      </c>
      <c r="C22" s="26">
        <f t="shared" si="5"/>
        <v>40717.800000000003</v>
      </c>
      <c r="D22" s="26">
        <f>D23+D37+D39+D38</f>
        <v>34004</v>
      </c>
      <c r="E22" s="26">
        <f>E38+E24+E39</f>
        <v>6713.8</v>
      </c>
      <c r="F22" s="26">
        <f>F38+F24+F39</f>
        <v>6683.3</v>
      </c>
      <c r="G22" s="26">
        <f>H22+I22</f>
        <v>49305.799999999996</v>
      </c>
      <c r="H22" s="26">
        <f>H23+H37+H39</f>
        <v>49306.7</v>
      </c>
      <c r="I22" s="26">
        <f>I38</f>
        <v>-0.9</v>
      </c>
      <c r="J22" s="26"/>
      <c r="K22" s="26">
        <f t="shared" si="1"/>
        <v>8587.9999999999927</v>
      </c>
      <c r="L22" s="26">
        <f t="shared" si="2"/>
        <v>15302.699999999997</v>
      </c>
      <c r="M22" s="58">
        <f t="shared" si="6"/>
        <v>-6714.7</v>
      </c>
      <c r="N22" s="58">
        <f t="shared" ref="N22:N64" si="7">J22-F22</f>
        <v>-6683.3</v>
      </c>
      <c r="O22" s="26">
        <f t="shared" si="3"/>
        <v>121.09151280275454</v>
      </c>
      <c r="P22" s="26">
        <f t="shared" si="4"/>
        <v>145.00264674744147</v>
      </c>
      <c r="Q22" s="26"/>
      <c r="R22" s="26"/>
    </row>
    <row r="23" spans="1:18" s="9" customFormat="1" ht="18.75">
      <c r="A23" s="34">
        <v>18010000</v>
      </c>
      <c r="B23" s="34" t="s">
        <v>46</v>
      </c>
      <c r="C23" s="26">
        <f t="shared" si="5"/>
        <v>33245.5</v>
      </c>
      <c r="D23" s="26">
        <f>D24+D29+D34</f>
        <v>33245.5</v>
      </c>
      <c r="E23" s="26"/>
      <c r="F23" s="26"/>
      <c r="G23" s="26">
        <f>H23+I23</f>
        <v>40609.299999999996</v>
      </c>
      <c r="H23" s="26">
        <f>H24+H29+H34</f>
        <v>40609.299999999996</v>
      </c>
      <c r="I23" s="26"/>
      <c r="J23" s="26"/>
      <c r="K23" s="26">
        <f t="shared" si="1"/>
        <v>7363.7999999999956</v>
      </c>
      <c r="L23" s="26">
        <f t="shared" si="2"/>
        <v>7363.7999999999956</v>
      </c>
      <c r="M23" s="26"/>
      <c r="N23" s="26"/>
      <c r="O23" s="26">
        <f t="shared" si="3"/>
        <v>122.14976462979952</v>
      </c>
      <c r="P23" s="26">
        <f t="shared" si="4"/>
        <v>122.14976462979952</v>
      </c>
      <c r="Q23" s="26"/>
      <c r="R23" s="26"/>
    </row>
    <row r="24" spans="1:18" s="9" customFormat="1" ht="37.5">
      <c r="A24" s="34"/>
      <c r="B24" s="34" t="s">
        <v>38</v>
      </c>
      <c r="C24" s="26">
        <f>SUM(C25:C28)</f>
        <v>10.6</v>
      </c>
      <c r="D24" s="26">
        <f>SUM(D25:D28)</f>
        <v>0</v>
      </c>
      <c r="E24" s="26">
        <f>E25+E26</f>
        <v>10.6</v>
      </c>
      <c r="F24" s="26">
        <f>F25+F26</f>
        <v>10.6</v>
      </c>
      <c r="G24" s="26">
        <f>SUM(G25:G28)</f>
        <v>823.4</v>
      </c>
      <c r="H24" s="26">
        <f>SUM(H25:H28)</f>
        <v>823.4</v>
      </c>
      <c r="I24" s="26"/>
      <c r="J24" s="26"/>
      <c r="K24" s="26">
        <f t="shared" si="1"/>
        <v>812.8</v>
      </c>
      <c r="L24" s="26">
        <f t="shared" si="2"/>
        <v>823.4</v>
      </c>
      <c r="M24" s="58">
        <f t="shared" si="6"/>
        <v>-10.6</v>
      </c>
      <c r="N24" s="58">
        <f t="shared" si="7"/>
        <v>-10.6</v>
      </c>
      <c r="O24" s="26">
        <f t="shared" si="3"/>
        <v>7767.9245283018872</v>
      </c>
      <c r="P24" s="26"/>
      <c r="Q24" s="26"/>
      <c r="R24" s="26"/>
    </row>
    <row r="25" spans="1:18" s="9" customFormat="1" ht="56.25">
      <c r="A25" s="35">
        <v>18010100</v>
      </c>
      <c r="B25" s="35" t="s">
        <v>47</v>
      </c>
      <c r="C25" s="30">
        <f>D25+E25</f>
        <v>9.5</v>
      </c>
      <c r="D25" s="30">
        <v>0</v>
      </c>
      <c r="E25" s="30">
        <v>9.5</v>
      </c>
      <c r="F25" s="30">
        <v>9.5</v>
      </c>
      <c r="G25" s="30">
        <f t="shared" ref="G25:G37" si="8">H25</f>
        <v>11.2</v>
      </c>
      <c r="H25" s="30">
        <v>11.2</v>
      </c>
      <c r="I25" s="30"/>
      <c r="J25" s="30"/>
      <c r="K25" s="26">
        <f t="shared" si="1"/>
        <v>1.6999999999999993</v>
      </c>
      <c r="L25" s="26">
        <f t="shared" si="2"/>
        <v>11.2</v>
      </c>
      <c r="M25" s="58">
        <f t="shared" si="6"/>
        <v>-9.5</v>
      </c>
      <c r="N25" s="58">
        <f t="shared" si="7"/>
        <v>-9.5</v>
      </c>
      <c r="O25" s="26">
        <f t="shared" si="3"/>
        <v>117.89473684210525</v>
      </c>
      <c r="P25" s="26"/>
      <c r="Q25" s="26"/>
      <c r="R25" s="26"/>
    </row>
    <row r="26" spans="1:18" s="9" customFormat="1" ht="56.25">
      <c r="A26" s="35">
        <v>18010200</v>
      </c>
      <c r="B26" s="35" t="s">
        <v>48</v>
      </c>
      <c r="C26" s="30">
        <f>D26+E26</f>
        <v>1.1000000000000001</v>
      </c>
      <c r="D26" s="30">
        <v>0</v>
      </c>
      <c r="E26" s="30">
        <v>1.1000000000000001</v>
      </c>
      <c r="F26" s="30">
        <v>1.1000000000000001</v>
      </c>
      <c r="G26" s="30">
        <f t="shared" si="8"/>
        <v>7.6</v>
      </c>
      <c r="H26" s="30">
        <v>7.6</v>
      </c>
      <c r="I26" s="30"/>
      <c r="J26" s="30"/>
      <c r="K26" s="26">
        <f t="shared" si="1"/>
        <v>6.5</v>
      </c>
      <c r="L26" s="26">
        <f t="shared" si="2"/>
        <v>7.6</v>
      </c>
      <c r="M26" s="58">
        <f t="shared" si="6"/>
        <v>-1.1000000000000001</v>
      </c>
      <c r="N26" s="58">
        <f t="shared" si="7"/>
        <v>-1.1000000000000001</v>
      </c>
      <c r="O26" s="26">
        <f t="shared" si="3"/>
        <v>690.90909090909088</v>
      </c>
      <c r="P26" s="26"/>
      <c r="Q26" s="26"/>
      <c r="R26" s="26"/>
    </row>
    <row r="27" spans="1:18" s="9" customFormat="1" ht="56.25">
      <c r="A27" s="35">
        <v>18010300</v>
      </c>
      <c r="B27" s="35" t="s">
        <v>49</v>
      </c>
      <c r="C27" s="30">
        <f t="shared" ref="C27:C28" si="9">D27</f>
        <v>0</v>
      </c>
      <c r="D27" s="30">
        <v>0</v>
      </c>
      <c r="E27" s="30"/>
      <c r="F27" s="30"/>
      <c r="G27" s="30">
        <f t="shared" si="8"/>
        <v>0</v>
      </c>
      <c r="H27" s="30">
        <v>0</v>
      </c>
      <c r="I27" s="30"/>
      <c r="J27" s="30"/>
      <c r="K27" s="26"/>
      <c r="L27" s="26"/>
      <c r="M27" s="26"/>
      <c r="N27" s="26"/>
      <c r="O27" s="26"/>
      <c r="P27" s="26"/>
      <c r="Q27" s="26"/>
      <c r="R27" s="26"/>
    </row>
    <row r="28" spans="1:18" s="9" customFormat="1" ht="56.25">
      <c r="A28" s="35">
        <v>18010400</v>
      </c>
      <c r="B28" s="35" t="s">
        <v>50</v>
      </c>
      <c r="C28" s="30">
        <f t="shared" si="9"/>
        <v>0</v>
      </c>
      <c r="D28" s="30">
        <v>0</v>
      </c>
      <c r="E28" s="30"/>
      <c r="F28" s="30"/>
      <c r="G28" s="30">
        <f t="shared" si="8"/>
        <v>804.6</v>
      </c>
      <c r="H28" s="30">
        <v>804.6</v>
      </c>
      <c r="I28" s="30"/>
      <c r="J28" s="30"/>
      <c r="K28" s="26">
        <f t="shared" si="1"/>
        <v>804.6</v>
      </c>
      <c r="L28" s="26">
        <f t="shared" si="2"/>
        <v>804.6</v>
      </c>
      <c r="M28" s="26"/>
      <c r="N28" s="26"/>
      <c r="O28" s="26"/>
      <c r="P28" s="26"/>
      <c r="Q28" s="26"/>
      <c r="R28" s="26"/>
    </row>
    <row r="29" spans="1:18" s="9" customFormat="1" ht="18.75">
      <c r="A29" s="34"/>
      <c r="B29" s="34" t="s">
        <v>58</v>
      </c>
      <c r="C29" s="26">
        <f>D29</f>
        <v>33245.5</v>
      </c>
      <c r="D29" s="26">
        <f>D30+D31+D32+D33</f>
        <v>33245.5</v>
      </c>
      <c r="E29" s="26"/>
      <c r="F29" s="26"/>
      <c r="G29" s="26">
        <f>H29</f>
        <v>39501.399999999994</v>
      </c>
      <c r="H29" s="26">
        <f>H30+H31+H32+H33</f>
        <v>39501.399999999994</v>
      </c>
      <c r="I29" s="26"/>
      <c r="J29" s="26"/>
      <c r="K29" s="26">
        <f t="shared" si="1"/>
        <v>6255.8999999999942</v>
      </c>
      <c r="L29" s="26">
        <f t="shared" si="2"/>
        <v>6255.8999999999942</v>
      </c>
      <c r="M29" s="26"/>
      <c r="N29" s="26"/>
      <c r="O29" s="26">
        <f t="shared" si="3"/>
        <v>118.8172835421335</v>
      </c>
      <c r="P29" s="26">
        <f t="shared" si="4"/>
        <v>118.8172835421335</v>
      </c>
      <c r="Q29" s="26"/>
      <c r="R29" s="26"/>
    </row>
    <row r="30" spans="1:18" s="9" customFormat="1" ht="18.75">
      <c r="A30" s="35">
        <v>18010500</v>
      </c>
      <c r="B30" s="35" t="s">
        <v>51</v>
      </c>
      <c r="C30" s="30">
        <f t="shared" ref="C30:C33" si="10">D30</f>
        <v>12536</v>
      </c>
      <c r="D30" s="30">
        <v>12536</v>
      </c>
      <c r="E30" s="26"/>
      <c r="F30" s="26"/>
      <c r="G30" s="30">
        <f t="shared" si="8"/>
        <v>13934.6</v>
      </c>
      <c r="H30" s="30">
        <v>13934.6</v>
      </c>
      <c r="I30" s="26"/>
      <c r="J30" s="26"/>
      <c r="K30" s="26">
        <f t="shared" si="1"/>
        <v>1398.6000000000004</v>
      </c>
      <c r="L30" s="26">
        <f t="shared" si="2"/>
        <v>1398.6000000000004</v>
      </c>
      <c r="M30" s="26"/>
      <c r="N30" s="26"/>
      <c r="O30" s="26">
        <f t="shared" si="3"/>
        <v>111.15666879387365</v>
      </c>
      <c r="P30" s="26">
        <f t="shared" si="4"/>
        <v>111.15666879387365</v>
      </c>
      <c r="Q30" s="26"/>
      <c r="R30" s="26"/>
    </row>
    <row r="31" spans="1:18" s="9" customFormat="1" ht="18.75">
      <c r="A31" s="35">
        <v>18010600</v>
      </c>
      <c r="B31" s="35" t="s">
        <v>52</v>
      </c>
      <c r="C31" s="30">
        <f t="shared" si="10"/>
        <v>18839.5</v>
      </c>
      <c r="D31" s="30">
        <v>18839.5</v>
      </c>
      <c r="E31" s="26"/>
      <c r="F31" s="26"/>
      <c r="G31" s="30">
        <f t="shared" si="8"/>
        <v>23351.1</v>
      </c>
      <c r="H31" s="30">
        <v>23351.1</v>
      </c>
      <c r="I31" s="26"/>
      <c r="J31" s="26"/>
      <c r="K31" s="26">
        <f t="shared" si="1"/>
        <v>4511.5999999999985</v>
      </c>
      <c r="L31" s="26">
        <f t="shared" si="2"/>
        <v>4511.5999999999985</v>
      </c>
      <c r="M31" s="26"/>
      <c r="N31" s="26"/>
      <c r="O31" s="26">
        <f t="shared" si="3"/>
        <v>123.94755699461237</v>
      </c>
      <c r="P31" s="26">
        <f t="shared" si="4"/>
        <v>123.94755699461237</v>
      </c>
      <c r="Q31" s="26"/>
      <c r="R31" s="26"/>
    </row>
    <row r="32" spans="1:18" s="9" customFormat="1" ht="18.75">
      <c r="A32" s="35">
        <v>18010700</v>
      </c>
      <c r="B32" s="35" t="s">
        <v>53</v>
      </c>
      <c r="C32" s="30">
        <f t="shared" si="10"/>
        <v>188.8</v>
      </c>
      <c r="D32" s="30">
        <v>188.8</v>
      </c>
      <c r="E32" s="26"/>
      <c r="F32" s="26"/>
      <c r="G32" s="30">
        <f t="shared" si="8"/>
        <v>180.2</v>
      </c>
      <c r="H32" s="30">
        <v>180.2</v>
      </c>
      <c r="I32" s="26"/>
      <c r="J32" s="26"/>
      <c r="K32" s="58">
        <f t="shared" si="1"/>
        <v>-8.6000000000000227</v>
      </c>
      <c r="L32" s="58">
        <f t="shared" si="2"/>
        <v>-8.6000000000000227</v>
      </c>
      <c r="M32" s="26"/>
      <c r="N32" s="26"/>
      <c r="O32" s="26">
        <f t="shared" si="3"/>
        <v>95.444915254237273</v>
      </c>
      <c r="P32" s="26">
        <f t="shared" si="4"/>
        <v>95.444915254237273</v>
      </c>
      <c r="Q32" s="26"/>
      <c r="R32" s="26"/>
    </row>
    <row r="33" spans="1:18" s="9" customFormat="1" ht="18.75">
      <c r="A33" s="35">
        <v>18010900</v>
      </c>
      <c r="B33" s="35" t="s">
        <v>54</v>
      </c>
      <c r="C33" s="30">
        <f t="shared" si="10"/>
        <v>1681.2</v>
      </c>
      <c r="D33" s="30">
        <v>1681.2</v>
      </c>
      <c r="E33" s="26"/>
      <c r="F33" s="26"/>
      <c r="G33" s="30">
        <f t="shared" si="8"/>
        <v>2035.5</v>
      </c>
      <c r="H33" s="30">
        <v>2035.5</v>
      </c>
      <c r="I33" s="26"/>
      <c r="J33" s="26"/>
      <c r="K33" s="26">
        <f t="shared" si="1"/>
        <v>354.29999999999995</v>
      </c>
      <c r="L33" s="26">
        <f t="shared" si="2"/>
        <v>354.29999999999995</v>
      </c>
      <c r="M33" s="26"/>
      <c r="N33" s="26"/>
      <c r="O33" s="26">
        <f t="shared" si="3"/>
        <v>121.07423269093505</v>
      </c>
      <c r="P33" s="26">
        <f t="shared" si="4"/>
        <v>121.07423269093505</v>
      </c>
      <c r="Q33" s="26"/>
      <c r="R33" s="26"/>
    </row>
    <row r="34" spans="1:18" s="9" customFormat="1" ht="18.75">
      <c r="A34" s="34"/>
      <c r="B34" s="34" t="s">
        <v>59</v>
      </c>
      <c r="C34" s="26">
        <f>C35+C36</f>
        <v>0</v>
      </c>
      <c r="D34" s="26">
        <f>D35+D36</f>
        <v>0</v>
      </c>
      <c r="E34" s="26"/>
      <c r="F34" s="26"/>
      <c r="G34" s="26">
        <f>G35+G36</f>
        <v>284.5</v>
      </c>
      <c r="H34" s="26">
        <f>H35+H36</f>
        <v>284.5</v>
      </c>
      <c r="I34" s="26"/>
      <c r="J34" s="26"/>
      <c r="K34" s="26">
        <f t="shared" si="1"/>
        <v>284.5</v>
      </c>
      <c r="L34" s="26">
        <f t="shared" si="2"/>
        <v>284.5</v>
      </c>
      <c r="M34" s="26"/>
      <c r="N34" s="26"/>
      <c r="O34" s="26"/>
      <c r="P34" s="26"/>
      <c r="Q34" s="26"/>
      <c r="R34" s="26"/>
    </row>
    <row r="35" spans="1:18" s="7" customFormat="1" ht="18.75">
      <c r="A35" s="35">
        <v>18011000</v>
      </c>
      <c r="B35" s="35" t="s">
        <v>55</v>
      </c>
      <c r="C35" s="30">
        <f t="shared" ref="C35:C37" si="11">D35</f>
        <v>0</v>
      </c>
      <c r="D35" s="30">
        <v>0</v>
      </c>
      <c r="E35" s="30"/>
      <c r="F35" s="30"/>
      <c r="G35" s="30">
        <f t="shared" si="8"/>
        <v>77.7</v>
      </c>
      <c r="H35" s="30">
        <v>77.7</v>
      </c>
      <c r="I35" s="30"/>
      <c r="J35" s="30"/>
      <c r="K35" s="26">
        <f t="shared" si="1"/>
        <v>77.7</v>
      </c>
      <c r="L35" s="26">
        <f t="shared" si="2"/>
        <v>77.7</v>
      </c>
      <c r="M35" s="26"/>
      <c r="N35" s="26"/>
      <c r="O35" s="26"/>
      <c r="P35" s="26"/>
      <c r="Q35" s="26"/>
      <c r="R35" s="26"/>
    </row>
    <row r="36" spans="1:18" s="7" customFormat="1" ht="18.75">
      <c r="A36" s="35">
        <v>18011100</v>
      </c>
      <c r="B36" s="35" t="s">
        <v>56</v>
      </c>
      <c r="C36" s="30">
        <f t="shared" si="11"/>
        <v>0</v>
      </c>
      <c r="D36" s="30">
        <v>0</v>
      </c>
      <c r="E36" s="30"/>
      <c r="F36" s="30"/>
      <c r="G36" s="30">
        <f t="shared" si="8"/>
        <v>206.8</v>
      </c>
      <c r="H36" s="30">
        <v>206.8</v>
      </c>
      <c r="I36" s="30"/>
      <c r="J36" s="30"/>
      <c r="K36" s="26">
        <f t="shared" si="1"/>
        <v>206.8</v>
      </c>
      <c r="L36" s="26">
        <f t="shared" si="2"/>
        <v>206.8</v>
      </c>
      <c r="M36" s="26"/>
      <c r="N36" s="26"/>
      <c r="O36" s="26"/>
      <c r="P36" s="26"/>
      <c r="Q36" s="26"/>
      <c r="R36" s="26"/>
    </row>
    <row r="37" spans="1:18" s="9" customFormat="1" ht="18.75">
      <c r="A37" s="34">
        <v>18030000</v>
      </c>
      <c r="B37" s="34" t="s">
        <v>57</v>
      </c>
      <c r="C37" s="26">
        <f t="shared" si="11"/>
        <v>0</v>
      </c>
      <c r="D37" s="26">
        <v>0</v>
      </c>
      <c r="E37" s="26"/>
      <c r="F37" s="26"/>
      <c r="G37" s="26">
        <f t="shared" si="8"/>
        <v>8.8000000000000007</v>
      </c>
      <c r="H37" s="26">
        <v>8.8000000000000007</v>
      </c>
      <c r="I37" s="26"/>
      <c r="J37" s="26"/>
      <c r="K37" s="26">
        <f t="shared" si="1"/>
        <v>8.8000000000000007</v>
      </c>
      <c r="L37" s="26">
        <f t="shared" si="2"/>
        <v>8.8000000000000007</v>
      </c>
      <c r="M37" s="26"/>
      <c r="N37" s="26"/>
      <c r="O37" s="26"/>
      <c r="P37" s="26"/>
      <c r="Q37" s="26"/>
      <c r="R37" s="26"/>
    </row>
    <row r="38" spans="1:18" s="9" customFormat="1" ht="18.75">
      <c r="A38" s="34">
        <v>18040000</v>
      </c>
      <c r="B38" s="34" t="s">
        <v>60</v>
      </c>
      <c r="C38" s="26">
        <f>D38+E38</f>
        <v>789</v>
      </c>
      <c r="D38" s="26">
        <v>758.5</v>
      </c>
      <c r="E38" s="26">
        <v>30.5</v>
      </c>
      <c r="F38" s="26"/>
      <c r="G38" s="26">
        <f>H38+I38</f>
        <v>-9</v>
      </c>
      <c r="H38" s="26">
        <v>-8.1</v>
      </c>
      <c r="I38" s="26">
        <v>-0.9</v>
      </c>
      <c r="J38" s="26"/>
      <c r="K38" s="58">
        <f t="shared" si="1"/>
        <v>-798</v>
      </c>
      <c r="L38" s="58">
        <f t="shared" si="2"/>
        <v>-766.6</v>
      </c>
      <c r="M38" s="58">
        <f t="shared" si="6"/>
        <v>-31.4</v>
      </c>
      <c r="N38" s="58"/>
      <c r="O38" s="26"/>
      <c r="P38" s="26"/>
      <c r="Q38" s="26"/>
      <c r="R38" s="26"/>
    </row>
    <row r="39" spans="1:18" s="9" customFormat="1" ht="18.75">
      <c r="A39" s="27">
        <v>18050000</v>
      </c>
      <c r="B39" s="24" t="s">
        <v>31</v>
      </c>
      <c r="C39" s="26">
        <f>D39+E39</f>
        <v>6672.7</v>
      </c>
      <c r="D39" s="26">
        <v>0</v>
      </c>
      <c r="E39" s="26">
        <v>6672.7</v>
      </c>
      <c r="F39" s="26">
        <v>6672.7</v>
      </c>
      <c r="G39" s="26">
        <f t="shared" si="0"/>
        <v>8688.6</v>
      </c>
      <c r="H39" s="26">
        <v>8688.6</v>
      </c>
      <c r="I39" s="26"/>
      <c r="J39" s="26"/>
      <c r="K39" s="26">
        <f t="shared" si="1"/>
        <v>2015.9000000000005</v>
      </c>
      <c r="L39" s="26">
        <f t="shared" si="2"/>
        <v>8688.6</v>
      </c>
      <c r="M39" s="58">
        <f t="shared" si="6"/>
        <v>-6672.7</v>
      </c>
      <c r="N39" s="58">
        <f t="shared" si="7"/>
        <v>-6672.7</v>
      </c>
      <c r="O39" s="26">
        <f t="shared" si="3"/>
        <v>130.21115890119444</v>
      </c>
      <c r="P39" s="26"/>
      <c r="Q39" s="26"/>
      <c r="R39" s="26"/>
    </row>
    <row r="40" spans="1:18" s="9" customFormat="1" ht="18.75">
      <c r="A40" s="27">
        <v>19000000</v>
      </c>
      <c r="B40" s="24" t="s">
        <v>32</v>
      </c>
      <c r="C40" s="26">
        <f t="shared" ref="C40:C50" si="12">D40+E40</f>
        <v>164.2</v>
      </c>
      <c r="D40" s="26">
        <f>D41</f>
        <v>0</v>
      </c>
      <c r="E40" s="26">
        <f>E41</f>
        <v>164.2</v>
      </c>
      <c r="F40" s="26"/>
      <c r="G40" s="26">
        <f t="shared" si="0"/>
        <v>123.1</v>
      </c>
      <c r="H40" s="26">
        <f>H41</f>
        <v>123.1</v>
      </c>
      <c r="I40" s="26"/>
      <c r="J40" s="26"/>
      <c r="K40" s="58">
        <f t="shared" si="1"/>
        <v>-41.099999999999994</v>
      </c>
      <c r="L40" s="26">
        <f t="shared" si="2"/>
        <v>123.1</v>
      </c>
      <c r="M40" s="58">
        <f t="shared" si="6"/>
        <v>-164.2</v>
      </c>
      <c r="N40" s="58"/>
      <c r="O40" s="26">
        <f t="shared" si="3"/>
        <v>74.969549330085258</v>
      </c>
      <c r="P40" s="26"/>
      <c r="Q40" s="26"/>
      <c r="R40" s="26"/>
    </row>
    <row r="41" spans="1:18" s="7" customFormat="1" ht="18.75">
      <c r="A41" s="28">
        <v>19010000</v>
      </c>
      <c r="B41" s="29" t="s">
        <v>30</v>
      </c>
      <c r="C41" s="30">
        <f t="shared" si="12"/>
        <v>164.2</v>
      </c>
      <c r="D41" s="30">
        <v>0</v>
      </c>
      <c r="E41" s="30">
        <v>164.2</v>
      </c>
      <c r="F41" s="30"/>
      <c r="G41" s="30">
        <f t="shared" si="0"/>
        <v>123.1</v>
      </c>
      <c r="H41" s="30">
        <v>123.1</v>
      </c>
      <c r="I41" s="30"/>
      <c r="J41" s="30"/>
      <c r="K41" s="58">
        <f t="shared" si="1"/>
        <v>-41.099999999999994</v>
      </c>
      <c r="L41" s="26">
        <f t="shared" si="2"/>
        <v>123.1</v>
      </c>
      <c r="M41" s="58">
        <f t="shared" si="6"/>
        <v>-164.2</v>
      </c>
      <c r="N41" s="58"/>
      <c r="O41" s="26">
        <f t="shared" si="3"/>
        <v>74.969549330085258</v>
      </c>
      <c r="P41" s="26"/>
      <c r="Q41" s="26"/>
      <c r="R41" s="26"/>
    </row>
    <row r="42" spans="1:18" s="7" customFormat="1" ht="18.75">
      <c r="A42" s="36">
        <v>20000000</v>
      </c>
      <c r="B42" s="37" t="s">
        <v>11</v>
      </c>
      <c r="C42" s="26">
        <f t="shared" si="12"/>
        <v>4496.5</v>
      </c>
      <c r="D42" s="26">
        <f>D43+D46+D51</f>
        <v>1211</v>
      </c>
      <c r="E42" s="26">
        <f>E43+E51+E56</f>
        <v>3285.5</v>
      </c>
      <c r="F42" s="26">
        <f>F43+F51+F56</f>
        <v>789.8</v>
      </c>
      <c r="G42" s="26">
        <f t="shared" si="0"/>
        <v>6738.7</v>
      </c>
      <c r="H42" s="26">
        <f>H43+H46+H51</f>
        <v>3117.1</v>
      </c>
      <c r="I42" s="26">
        <f>I43+I51+I56</f>
        <v>3621.6</v>
      </c>
      <c r="J42" s="26">
        <f>J43+J51+J56</f>
        <v>116.1</v>
      </c>
      <c r="K42" s="26">
        <f t="shared" si="1"/>
        <v>2242.1999999999998</v>
      </c>
      <c r="L42" s="26">
        <f t="shared" si="2"/>
        <v>1906.1</v>
      </c>
      <c r="M42" s="26">
        <f t="shared" si="6"/>
        <v>336.09999999999991</v>
      </c>
      <c r="N42" s="58">
        <f t="shared" si="7"/>
        <v>-673.69999999999993</v>
      </c>
      <c r="O42" s="26">
        <f t="shared" si="3"/>
        <v>149.86545090626043</v>
      </c>
      <c r="P42" s="26">
        <f t="shared" si="4"/>
        <v>257.39884393063585</v>
      </c>
      <c r="Q42" s="26">
        <f t="shared" ref="Q42:Q64" si="13">I42/E42*100</f>
        <v>110.22979759549536</v>
      </c>
      <c r="R42" s="26">
        <f t="shared" ref="R42:R64" si="14">J42/F42*100</f>
        <v>14.699924031400355</v>
      </c>
    </row>
    <row r="43" spans="1:18" s="7" customFormat="1" ht="18.75">
      <c r="A43" s="27">
        <v>21000000</v>
      </c>
      <c r="B43" s="38" t="s">
        <v>20</v>
      </c>
      <c r="C43" s="26">
        <f t="shared" si="12"/>
        <v>33.9</v>
      </c>
      <c r="D43" s="39">
        <f>D44+D45</f>
        <v>33.9</v>
      </c>
      <c r="E43" s="39"/>
      <c r="F43" s="39"/>
      <c r="G43" s="26">
        <f t="shared" si="0"/>
        <v>15.8</v>
      </c>
      <c r="H43" s="39">
        <f>H44+H45</f>
        <v>15.8</v>
      </c>
      <c r="I43" s="39"/>
      <c r="J43" s="39"/>
      <c r="K43" s="58">
        <f t="shared" si="1"/>
        <v>-18.099999999999998</v>
      </c>
      <c r="L43" s="58">
        <f t="shared" si="2"/>
        <v>-18.099999999999998</v>
      </c>
      <c r="M43" s="26"/>
      <c r="N43" s="26"/>
      <c r="O43" s="26">
        <f t="shared" si="3"/>
        <v>46.607669616519175</v>
      </c>
      <c r="P43" s="26">
        <f t="shared" si="4"/>
        <v>46.607669616519175</v>
      </c>
      <c r="Q43" s="26"/>
      <c r="R43" s="26"/>
    </row>
    <row r="44" spans="1:18" s="7" customFormat="1" ht="37.5">
      <c r="A44" s="40">
        <v>21010300</v>
      </c>
      <c r="B44" s="41" t="s">
        <v>26</v>
      </c>
      <c r="C44" s="30">
        <f t="shared" si="12"/>
        <v>25.3</v>
      </c>
      <c r="D44" s="30">
        <v>25.3</v>
      </c>
      <c r="E44" s="30"/>
      <c r="F44" s="30"/>
      <c r="G44" s="30">
        <f t="shared" si="0"/>
        <v>3</v>
      </c>
      <c r="H44" s="30">
        <v>3</v>
      </c>
      <c r="I44" s="30"/>
      <c r="J44" s="30"/>
      <c r="K44" s="58">
        <f t="shared" si="1"/>
        <v>-22.3</v>
      </c>
      <c r="L44" s="58">
        <f t="shared" si="2"/>
        <v>-22.3</v>
      </c>
      <c r="M44" s="26"/>
      <c r="N44" s="26"/>
      <c r="O44" s="26">
        <f t="shared" si="3"/>
        <v>11.857707509881422</v>
      </c>
      <c r="P44" s="26">
        <f t="shared" si="4"/>
        <v>11.857707509881422</v>
      </c>
      <c r="Q44" s="26"/>
      <c r="R44" s="26"/>
    </row>
    <row r="45" spans="1:18" s="7" customFormat="1" ht="18.75">
      <c r="A45" s="28">
        <v>21081100</v>
      </c>
      <c r="B45" s="29" t="s">
        <v>13</v>
      </c>
      <c r="C45" s="30">
        <f t="shared" si="12"/>
        <v>8.6</v>
      </c>
      <c r="D45" s="30">
        <v>8.6</v>
      </c>
      <c r="E45" s="30"/>
      <c r="F45" s="30"/>
      <c r="G45" s="30">
        <f t="shared" si="0"/>
        <v>12.8</v>
      </c>
      <c r="H45" s="30">
        <v>12.8</v>
      </c>
      <c r="I45" s="30"/>
      <c r="J45" s="30"/>
      <c r="K45" s="26">
        <f t="shared" si="1"/>
        <v>4.2000000000000011</v>
      </c>
      <c r="L45" s="26">
        <f t="shared" si="2"/>
        <v>4.2000000000000011</v>
      </c>
      <c r="M45" s="26"/>
      <c r="N45" s="26"/>
      <c r="O45" s="26">
        <f t="shared" si="3"/>
        <v>148.83720930232559</v>
      </c>
      <c r="P45" s="26">
        <f t="shared" si="4"/>
        <v>148.83720930232559</v>
      </c>
      <c r="Q45" s="26"/>
      <c r="R45" s="26"/>
    </row>
    <row r="46" spans="1:18" s="7" customFormat="1" ht="37.5">
      <c r="A46" s="27">
        <v>22000000</v>
      </c>
      <c r="B46" s="24" t="s">
        <v>19</v>
      </c>
      <c r="C46" s="26">
        <f t="shared" si="12"/>
        <v>792.9</v>
      </c>
      <c r="D46" s="26">
        <f>D47+D49+D50</f>
        <v>792.9</v>
      </c>
      <c r="E46" s="26"/>
      <c r="F46" s="26"/>
      <c r="G46" s="26">
        <f t="shared" si="0"/>
        <v>2513.7999999999997</v>
      </c>
      <c r="H46" s="26">
        <f>H47+H49+H50</f>
        <v>2513.7999999999997</v>
      </c>
      <c r="I46" s="26"/>
      <c r="J46" s="26"/>
      <c r="K46" s="26">
        <f t="shared" si="1"/>
        <v>1720.8999999999996</v>
      </c>
      <c r="L46" s="26">
        <f t="shared" si="2"/>
        <v>1720.8999999999996</v>
      </c>
      <c r="M46" s="26"/>
      <c r="N46" s="26"/>
      <c r="O46" s="26">
        <f t="shared" si="3"/>
        <v>317.03871862782188</v>
      </c>
      <c r="P46" s="26">
        <f t="shared" si="4"/>
        <v>317.03871862782188</v>
      </c>
      <c r="Q46" s="26"/>
      <c r="R46" s="26"/>
    </row>
    <row r="47" spans="1:18" s="9" customFormat="1" ht="18.75">
      <c r="A47" s="27">
        <v>22010000</v>
      </c>
      <c r="B47" s="27" t="s">
        <v>36</v>
      </c>
      <c r="C47" s="26">
        <f t="shared" si="12"/>
        <v>0</v>
      </c>
      <c r="D47" s="26">
        <f>D48</f>
        <v>0</v>
      </c>
      <c r="E47" s="26"/>
      <c r="F47" s="26"/>
      <c r="G47" s="26">
        <f t="shared" si="0"/>
        <v>1051.3</v>
      </c>
      <c r="H47" s="26">
        <f>H48</f>
        <v>1051.3</v>
      </c>
      <c r="I47" s="26"/>
      <c r="J47" s="26"/>
      <c r="K47" s="26">
        <f t="shared" si="1"/>
        <v>1051.3</v>
      </c>
      <c r="L47" s="26">
        <f t="shared" si="2"/>
        <v>1051.3</v>
      </c>
      <c r="M47" s="26"/>
      <c r="N47" s="26"/>
      <c r="O47" s="26"/>
      <c r="P47" s="26"/>
      <c r="Q47" s="26"/>
      <c r="R47" s="26"/>
    </row>
    <row r="48" spans="1:18" s="7" customFormat="1" ht="18.75">
      <c r="A48" s="28">
        <v>22012500</v>
      </c>
      <c r="B48" s="29" t="s">
        <v>61</v>
      </c>
      <c r="C48" s="30">
        <f t="shared" si="12"/>
        <v>0</v>
      </c>
      <c r="D48" s="30">
        <v>0</v>
      </c>
      <c r="E48" s="30"/>
      <c r="F48" s="30"/>
      <c r="G48" s="30">
        <f t="shared" si="0"/>
        <v>1051.3</v>
      </c>
      <c r="H48" s="30">
        <v>1051.3</v>
      </c>
      <c r="I48" s="30"/>
      <c r="J48" s="30"/>
      <c r="K48" s="26">
        <f t="shared" si="1"/>
        <v>1051.3</v>
      </c>
      <c r="L48" s="26">
        <f t="shared" si="2"/>
        <v>1051.3</v>
      </c>
      <c r="M48" s="26"/>
      <c r="N48" s="26"/>
      <c r="O48" s="26"/>
      <c r="P48" s="26"/>
      <c r="Q48" s="26"/>
      <c r="R48" s="26"/>
    </row>
    <row r="49" spans="1:18" s="17" customFormat="1" ht="56.25">
      <c r="A49" s="27">
        <v>22080400</v>
      </c>
      <c r="B49" s="24" t="s">
        <v>43</v>
      </c>
      <c r="C49" s="26">
        <f t="shared" si="12"/>
        <v>686.3</v>
      </c>
      <c r="D49" s="26">
        <v>686.3</v>
      </c>
      <c r="E49" s="26"/>
      <c r="F49" s="26"/>
      <c r="G49" s="26">
        <f t="shared" si="0"/>
        <v>987.9</v>
      </c>
      <c r="H49" s="26">
        <v>987.9</v>
      </c>
      <c r="I49" s="26"/>
      <c r="J49" s="26"/>
      <c r="K49" s="26">
        <f t="shared" si="1"/>
        <v>301.60000000000002</v>
      </c>
      <c r="L49" s="26">
        <f t="shared" si="2"/>
        <v>301.60000000000002</v>
      </c>
      <c r="M49" s="26"/>
      <c r="N49" s="26"/>
      <c r="O49" s="26">
        <f t="shared" si="3"/>
        <v>143.94579629899462</v>
      </c>
      <c r="P49" s="26">
        <f t="shared" si="4"/>
        <v>143.94579629899462</v>
      </c>
      <c r="Q49" s="26"/>
      <c r="R49" s="26"/>
    </row>
    <row r="50" spans="1:18" s="17" customFormat="1" ht="18.75">
      <c r="A50" s="27">
        <v>22090000</v>
      </c>
      <c r="B50" s="27" t="s">
        <v>12</v>
      </c>
      <c r="C50" s="26">
        <f t="shared" si="12"/>
        <v>106.6</v>
      </c>
      <c r="D50" s="26">
        <v>106.6</v>
      </c>
      <c r="E50" s="26"/>
      <c r="F50" s="26"/>
      <c r="G50" s="26">
        <f t="shared" si="0"/>
        <v>474.6</v>
      </c>
      <c r="H50" s="26">
        <v>474.6</v>
      </c>
      <c r="I50" s="26"/>
      <c r="J50" s="26"/>
      <c r="K50" s="26">
        <f t="shared" si="1"/>
        <v>368</v>
      </c>
      <c r="L50" s="26">
        <f t="shared" si="2"/>
        <v>368</v>
      </c>
      <c r="M50" s="26"/>
      <c r="N50" s="26"/>
      <c r="O50" s="26">
        <f t="shared" si="3"/>
        <v>445.21575984990625</v>
      </c>
      <c r="P50" s="26">
        <f t="shared" si="4"/>
        <v>445.21575984990625</v>
      </c>
      <c r="Q50" s="26"/>
      <c r="R50" s="26"/>
    </row>
    <row r="51" spans="1:18" s="7" customFormat="1" ht="18.75">
      <c r="A51" s="27">
        <v>24000000</v>
      </c>
      <c r="B51" s="27" t="s">
        <v>14</v>
      </c>
      <c r="C51" s="26">
        <f>C52+C55</f>
        <v>1278</v>
      </c>
      <c r="D51" s="26">
        <f>D52</f>
        <v>384.2</v>
      </c>
      <c r="E51" s="26">
        <f>E52+E55</f>
        <v>893.8</v>
      </c>
      <c r="F51" s="26">
        <f>F52+F55</f>
        <v>789.8</v>
      </c>
      <c r="G51" s="26">
        <f>G52+G55</f>
        <v>862.9</v>
      </c>
      <c r="H51" s="26">
        <f>H52</f>
        <v>587.5</v>
      </c>
      <c r="I51" s="26">
        <f>I52+I55</f>
        <v>275.39999999999998</v>
      </c>
      <c r="J51" s="26">
        <f>J52+J55</f>
        <v>116.1</v>
      </c>
      <c r="K51" s="58">
        <f t="shared" si="1"/>
        <v>-415.1</v>
      </c>
      <c r="L51" s="26">
        <f t="shared" si="2"/>
        <v>203.3</v>
      </c>
      <c r="M51" s="58">
        <f t="shared" si="6"/>
        <v>-618.4</v>
      </c>
      <c r="N51" s="58">
        <f t="shared" si="7"/>
        <v>-673.69999999999993</v>
      </c>
      <c r="O51" s="26">
        <f t="shared" si="3"/>
        <v>67.519561815336459</v>
      </c>
      <c r="P51" s="26">
        <f t="shared" si="4"/>
        <v>152.91514836022907</v>
      </c>
      <c r="Q51" s="26">
        <f t="shared" si="13"/>
        <v>30.812262251062876</v>
      </c>
      <c r="R51" s="26">
        <f t="shared" si="14"/>
        <v>14.699924031400355</v>
      </c>
    </row>
    <row r="52" spans="1:18" s="7" customFormat="1" ht="18.75">
      <c r="A52" s="27">
        <v>24060000</v>
      </c>
      <c r="B52" s="27" t="s">
        <v>1</v>
      </c>
      <c r="C52" s="26">
        <f t="shared" ref="C52:C61" si="15">D52+E52</f>
        <v>488.2</v>
      </c>
      <c r="D52" s="26">
        <f>D53+D54</f>
        <v>384.2</v>
      </c>
      <c r="E52" s="26">
        <f>E53+E54</f>
        <v>104</v>
      </c>
      <c r="F52" s="26"/>
      <c r="G52" s="26">
        <f t="shared" si="0"/>
        <v>746.8</v>
      </c>
      <c r="H52" s="26">
        <f>H53+H54</f>
        <v>587.5</v>
      </c>
      <c r="I52" s="26">
        <f>I53+I54</f>
        <v>159.30000000000001</v>
      </c>
      <c r="J52" s="26"/>
      <c r="K52" s="26">
        <f t="shared" si="1"/>
        <v>258.59999999999997</v>
      </c>
      <c r="L52" s="26">
        <f t="shared" si="2"/>
        <v>203.3</v>
      </c>
      <c r="M52" s="26">
        <f t="shared" si="6"/>
        <v>55.300000000000011</v>
      </c>
      <c r="N52" s="26"/>
      <c r="O52" s="26">
        <f t="shared" si="3"/>
        <v>152.97009422367881</v>
      </c>
      <c r="P52" s="26">
        <f t="shared" si="4"/>
        <v>152.91514836022907</v>
      </c>
      <c r="Q52" s="26">
        <f t="shared" si="13"/>
        <v>153.17307692307693</v>
      </c>
      <c r="R52" s="26"/>
    </row>
    <row r="53" spans="1:18" s="7" customFormat="1" ht="18.75">
      <c r="A53" s="28">
        <v>24060300</v>
      </c>
      <c r="B53" s="28" t="s">
        <v>1</v>
      </c>
      <c r="C53" s="30">
        <f t="shared" si="15"/>
        <v>384.2</v>
      </c>
      <c r="D53" s="30">
        <v>384.2</v>
      </c>
      <c r="E53" s="30"/>
      <c r="F53" s="30"/>
      <c r="G53" s="30">
        <f t="shared" si="0"/>
        <v>587.5</v>
      </c>
      <c r="H53" s="30">
        <v>587.5</v>
      </c>
      <c r="I53" s="30"/>
      <c r="J53" s="30"/>
      <c r="K53" s="26">
        <f t="shared" si="1"/>
        <v>203.3</v>
      </c>
      <c r="L53" s="26">
        <f t="shared" si="2"/>
        <v>203.3</v>
      </c>
      <c r="M53" s="26"/>
      <c r="N53" s="26"/>
      <c r="O53" s="26">
        <f t="shared" si="3"/>
        <v>152.91514836022907</v>
      </c>
      <c r="P53" s="26">
        <f t="shared" si="4"/>
        <v>152.91514836022907</v>
      </c>
      <c r="Q53" s="26"/>
      <c r="R53" s="26"/>
    </row>
    <row r="54" spans="1:18" s="8" customFormat="1" ht="56.25">
      <c r="A54" s="28">
        <v>24062100</v>
      </c>
      <c r="B54" s="29" t="s">
        <v>24</v>
      </c>
      <c r="C54" s="30">
        <f t="shared" si="15"/>
        <v>104</v>
      </c>
      <c r="D54" s="30"/>
      <c r="E54" s="30">
        <v>104</v>
      </c>
      <c r="F54" s="30"/>
      <c r="G54" s="30">
        <f t="shared" si="0"/>
        <v>159.30000000000001</v>
      </c>
      <c r="H54" s="30"/>
      <c r="I54" s="30">
        <v>159.30000000000001</v>
      </c>
      <c r="J54" s="30"/>
      <c r="K54" s="26">
        <f t="shared" si="1"/>
        <v>55.300000000000011</v>
      </c>
      <c r="L54" s="26"/>
      <c r="M54" s="26">
        <f t="shared" si="6"/>
        <v>55.300000000000011</v>
      </c>
      <c r="N54" s="26"/>
      <c r="O54" s="26">
        <f t="shared" si="3"/>
        <v>153.17307692307693</v>
      </c>
      <c r="P54" s="26"/>
      <c r="Q54" s="26">
        <f t="shared" si="13"/>
        <v>153.17307692307693</v>
      </c>
      <c r="R54" s="26"/>
    </row>
    <row r="55" spans="1:18" s="8" customFormat="1" ht="37.5">
      <c r="A55" s="27">
        <v>24170000</v>
      </c>
      <c r="B55" s="24" t="s">
        <v>37</v>
      </c>
      <c r="C55" s="30">
        <f t="shared" si="15"/>
        <v>789.8</v>
      </c>
      <c r="D55" s="30"/>
      <c r="E55" s="30">
        <v>789.8</v>
      </c>
      <c r="F55" s="30">
        <v>789.8</v>
      </c>
      <c r="G55" s="30">
        <f t="shared" si="0"/>
        <v>116.1</v>
      </c>
      <c r="H55" s="30"/>
      <c r="I55" s="30">
        <v>116.1</v>
      </c>
      <c r="J55" s="30">
        <v>116.1</v>
      </c>
      <c r="K55" s="58">
        <f t="shared" si="1"/>
        <v>-673.69999999999993</v>
      </c>
      <c r="L55" s="58"/>
      <c r="M55" s="58">
        <f t="shared" si="6"/>
        <v>-673.69999999999993</v>
      </c>
      <c r="N55" s="58">
        <f t="shared" si="7"/>
        <v>-673.69999999999993</v>
      </c>
      <c r="O55" s="26">
        <f t="shared" si="3"/>
        <v>14.699924031400355</v>
      </c>
      <c r="P55" s="26"/>
      <c r="Q55" s="26">
        <f t="shared" si="13"/>
        <v>14.699924031400355</v>
      </c>
      <c r="R55" s="26">
        <f t="shared" si="14"/>
        <v>14.699924031400355</v>
      </c>
    </row>
    <row r="56" spans="1:18" s="7" customFormat="1" ht="18.75">
      <c r="A56" s="27">
        <v>25000000</v>
      </c>
      <c r="B56" s="24" t="s">
        <v>0</v>
      </c>
      <c r="C56" s="26">
        <f t="shared" si="15"/>
        <v>2391.6999999999998</v>
      </c>
      <c r="D56" s="26"/>
      <c r="E56" s="26">
        <v>2391.6999999999998</v>
      </c>
      <c r="F56" s="26"/>
      <c r="G56" s="26">
        <f t="shared" si="0"/>
        <v>3346.2</v>
      </c>
      <c r="H56" s="26"/>
      <c r="I56" s="26">
        <v>3346.2</v>
      </c>
      <c r="J56" s="26"/>
      <c r="K56" s="26">
        <f t="shared" si="1"/>
        <v>954.5</v>
      </c>
      <c r="L56" s="26"/>
      <c r="M56" s="26">
        <f t="shared" si="6"/>
        <v>954.5</v>
      </c>
      <c r="N56" s="26"/>
      <c r="O56" s="26">
        <f t="shared" si="3"/>
        <v>139.90885144457917</v>
      </c>
      <c r="P56" s="26"/>
      <c r="Q56" s="26">
        <f t="shared" si="13"/>
        <v>139.90885144457917</v>
      </c>
      <c r="R56" s="26"/>
    </row>
    <row r="57" spans="1:18" s="7" customFormat="1" ht="18.75">
      <c r="A57" s="24">
        <v>30000000</v>
      </c>
      <c r="B57" s="42" t="s">
        <v>2</v>
      </c>
      <c r="C57" s="26">
        <f t="shared" si="15"/>
        <v>1312.3000000000002</v>
      </c>
      <c r="D57" s="26">
        <f>D58+D59+D60</f>
        <v>2</v>
      </c>
      <c r="E57" s="26">
        <f>E58+E59+E60</f>
        <v>1310.3000000000002</v>
      </c>
      <c r="F57" s="26">
        <f>F58+F59+F60</f>
        <v>1310.3000000000002</v>
      </c>
      <c r="G57" s="26">
        <f t="shared" si="0"/>
        <v>261.89999999999998</v>
      </c>
      <c r="H57" s="26">
        <f>H58+H59+H60</f>
        <v>20.7</v>
      </c>
      <c r="I57" s="26">
        <f>I58+I59+I60</f>
        <v>241.2</v>
      </c>
      <c r="J57" s="26">
        <f>J58+J59+J60</f>
        <v>241.2</v>
      </c>
      <c r="K57" s="58">
        <f t="shared" si="1"/>
        <v>-1050.4000000000001</v>
      </c>
      <c r="L57" s="26">
        <f t="shared" si="2"/>
        <v>18.7</v>
      </c>
      <c r="M57" s="58">
        <f t="shared" si="6"/>
        <v>-1069.1000000000001</v>
      </c>
      <c r="N57" s="58">
        <f t="shared" si="7"/>
        <v>-1069.1000000000001</v>
      </c>
      <c r="O57" s="26">
        <f t="shared" si="3"/>
        <v>19.957326830755161</v>
      </c>
      <c r="P57" s="26">
        <f t="shared" si="4"/>
        <v>1035</v>
      </c>
      <c r="Q57" s="26">
        <f t="shared" si="13"/>
        <v>18.40799816835839</v>
      </c>
      <c r="R57" s="26">
        <f t="shared" si="14"/>
        <v>18.40799816835839</v>
      </c>
    </row>
    <row r="58" spans="1:18" s="8" customFormat="1" ht="75">
      <c r="A58" s="29">
        <v>31010200</v>
      </c>
      <c r="B58" s="29" t="s">
        <v>27</v>
      </c>
      <c r="C58" s="30">
        <f t="shared" si="15"/>
        <v>2</v>
      </c>
      <c r="D58" s="30">
        <v>2</v>
      </c>
      <c r="E58" s="30"/>
      <c r="F58" s="30"/>
      <c r="G58" s="30">
        <f t="shared" si="0"/>
        <v>20.7</v>
      </c>
      <c r="H58" s="30">
        <v>20.7</v>
      </c>
      <c r="I58" s="30"/>
      <c r="J58" s="30"/>
      <c r="K58" s="26">
        <f t="shared" si="1"/>
        <v>18.7</v>
      </c>
      <c r="L58" s="26">
        <f t="shared" si="2"/>
        <v>18.7</v>
      </c>
      <c r="M58" s="26"/>
      <c r="N58" s="26"/>
      <c r="O58" s="26">
        <f t="shared" si="3"/>
        <v>1035</v>
      </c>
      <c r="P58" s="26">
        <f t="shared" si="4"/>
        <v>1035</v>
      </c>
      <c r="Q58" s="26"/>
      <c r="R58" s="26"/>
    </row>
    <row r="59" spans="1:18" s="8" customFormat="1" ht="42" customHeight="1">
      <c r="A59" s="28">
        <v>31030000</v>
      </c>
      <c r="B59" s="29" t="s">
        <v>28</v>
      </c>
      <c r="C59" s="30">
        <f t="shared" si="15"/>
        <v>354.6</v>
      </c>
      <c r="D59" s="30"/>
      <c r="E59" s="30">
        <v>354.6</v>
      </c>
      <c r="F59" s="30">
        <v>354.6</v>
      </c>
      <c r="G59" s="30">
        <f t="shared" si="0"/>
        <v>0</v>
      </c>
      <c r="H59" s="30"/>
      <c r="I59" s="30">
        <v>0</v>
      </c>
      <c r="J59" s="30">
        <v>0</v>
      </c>
      <c r="K59" s="58">
        <f t="shared" si="1"/>
        <v>-354.6</v>
      </c>
      <c r="L59" s="58"/>
      <c r="M59" s="58">
        <f t="shared" si="6"/>
        <v>-354.6</v>
      </c>
      <c r="N59" s="58">
        <f t="shared" si="7"/>
        <v>-354.6</v>
      </c>
      <c r="O59" s="26">
        <f t="shared" si="3"/>
        <v>0</v>
      </c>
      <c r="P59" s="26"/>
      <c r="Q59" s="26">
        <f t="shared" si="13"/>
        <v>0</v>
      </c>
      <c r="R59" s="26">
        <f t="shared" si="14"/>
        <v>0</v>
      </c>
    </row>
    <row r="60" spans="1:18" s="8" customFormat="1" ht="56.25">
      <c r="A60" s="28">
        <v>33010000</v>
      </c>
      <c r="B60" s="29" t="s">
        <v>29</v>
      </c>
      <c r="C60" s="30">
        <f t="shared" si="15"/>
        <v>955.7</v>
      </c>
      <c r="D60" s="30"/>
      <c r="E60" s="30">
        <v>955.7</v>
      </c>
      <c r="F60" s="30">
        <v>955.7</v>
      </c>
      <c r="G60" s="30">
        <f t="shared" si="0"/>
        <v>241.2</v>
      </c>
      <c r="H60" s="30"/>
      <c r="I60" s="30">
        <v>241.2</v>
      </c>
      <c r="J60" s="30">
        <v>241.2</v>
      </c>
      <c r="K60" s="58">
        <f t="shared" si="1"/>
        <v>-714.5</v>
      </c>
      <c r="L60" s="58"/>
      <c r="M60" s="58">
        <f t="shared" si="6"/>
        <v>-714.5</v>
      </c>
      <c r="N60" s="58">
        <f t="shared" si="7"/>
        <v>-714.5</v>
      </c>
      <c r="O60" s="26">
        <f t="shared" si="3"/>
        <v>25.238045411740085</v>
      </c>
      <c r="P60" s="26"/>
      <c r="Q60" s="26">
        <f t="shared" si="13"/>
        <v>25.238045411740085</v>
      </c>
      <c r="R60" s="26">
        <f t="shared" si="14"/>
        <v>25.238045411740085</v>
      </c>
    </row>
    <row r="61" spans="1:18" s="17" customFormat="1" ht="18.75">
      <c r="A61" s="24">
        <v>50000000</v>
      </c>
      <c r="B61" s="42" t="s">
        <v>15</v>
      </c>
      <c r="C61" s="26">
        <f t="shared" si="15"/>
        <v>2.8</v>
      </c>
      <c r="D61" s="26"/>
      <c r="E61" s="26">
        <f>E63</f>
        <v>2.8</v>
      </c>
      <c r="F61" s="26"/>
      <c r="G61" s="26">
        <f t="shared" si="0"/>
        <v>1</v>
      </c>
      <c r="H61" s="26"/>
      <c r="I61" s="26">
        <f>I63</f>
        <v>1</v>
      </c>
      <c r="J61" s="26"/>
      <c r="K61" s="58">
        <f t="shared" si="1"/>
        <v>-1.7999999999999998</v>
      </c>
      <c r="L61" s="58"/>
      <c r="M61" s="58">
        <f t="shared" si="6"/>
        <v>-1.7999999999999998</v>
      </c>
      <c r="N61" s="58"/>
      <c r="O61" s="26">
        <f t="shared" si="3"/>
        <v>35.714285714285715</v>
      </c>
      <c r="P61" s="26"/>
      <c r="Q61" s="26">
        <f t="shared" si="13"/>
        <v>35.714285714285715</v>
      </c>
      <c r="R61" s="26"/>
    </row>
    <row r="62" spans="1:18" s="17" customFormat="1" ht="18.75">
      <c r="A62" s="24">
        <v>50100000</v>
      </c>
      <c r="B62" s="24" t="s">
        <v>34</v>
      </c>
      <c r="C62" s="26">
        <f>E62</f>
        <v>2.8</v>
      </c>
      <c r="D62" s="26"/>
      <c r="E62" s="26">
        <f>E63</f>
        <v>2.8</v>
      </c>
      <c r="F62" s="26"/>
      <c r="G62" s="26">
        <f>I62</f>
        <v>1</v>
      </c>
      <c r="H62" s="26"/>
      <c r="I62" s="26">
        <f>I63</f>
        <v>1</v>
      </c>
      <c r="J62" s="26"/>
      <c r="K62" s="58">
        <f t="shared" si="1"/>
        <v>-1.7999999999999998</v>
      </c>
      <c r="L62" s="26"/>
      <c r="M62" s="58">
        <f t="shared" si="6"/>
        <v>-1.7999999999999998</v>
      </c>
      <c r="N62" s="58"/>
      <c r="O62" s="26">
        <f t="shared" si="3"/>
        <v>35.714285714285715</v>
      </c>
      <c r="P62" s="26"/>
      <c r="Q62" s="26">
        <f t="shared" si="13"/>
        <v>35.714285714285715</v>
      </c>
      <c r="R62" s="26"/>
    </row>
    <row r="63" spans="1:18" s="8" customFormat="1" ht="37.5">
      <c r="A63" s="28">
        <v>50110000</v>
      </c>
      <c r="B63" s="29" t="s">
        <v>16</v>
      </c>
      <c r="C63" s="30">
        <f>D63+E63</f>
        <v>2.8</v>
      </c>
      <c r="D63" s="30"/>
      <c r="E63" s="30">
        <v>2.8</v>
      </c>
      <c r="F63" s="30"/>
      <c r="G63" s="30">
        <f t="shared" si="0"/>
        <v>1</v>
      </c>
      <c r="H63" s="30"/>
      <c r="I63" s="30">
        <v>1</v>
      </c>
      <c r="J63" s="30"/>
      <c r="K63" s="58">
        <f t="shared" si="1"/>
        <v>-1.7999999999999998</v>
      </c>
      <c r="L63" s="26"/>
      <c r="M63" s="58">
        <f t="shared" si="6"/>
        <v>-1.7999999999999998</v>
      </c>
      <c r="N63" s="58"/>
      <c r="O63" s="26">
        <f t="shared" si="3"/>
        <v>35.714285714285715</v>
      </c>
      <c r="P63" s="26"/>
      <c r="Q63" s="26">
        <f t="shared" si="13"/>
        <v>35.714285714285715</v>
      </c>
      <c r="R63" s="26"/>
    </row>
    <row r="64" spans="1:18" s="8" customFormat="1" ht="18.75">
      <c r="A64" s="27"/>
      <c r="B64" s="25" t="s">
        <v>3</v>
      </c>
      <c r="C64" s="26">
        <f>D64+E64</f>
        <v>113002.8</v>
      </c>
      <c r="D64" s="26">
        <f>D12+D42+D57</f>
        <v>101448.6</v>
      </c>
      <c r="E64" s="26">
        <f>E12+E42+E57+E61</f>
        <v>11554.2</v>
      </c>
      <c r="F64" s="26">
        <f>F12+F42+F57+F61</f>
        <v>8783.4000000000015</v>
      </c>
      <c r="G64" s="26">
        <f t="shared" si="0"/>
        <v>128089.8</v>
      </c>
      <c r="H64" s="26">
        <f>H12+H42+H57</f>
        <v>124226.90000000001</v>
      </c>
      <c r="I64" s="26">
        <f>I12+I42+I57+I61</f>
        <v>3862.8999999999996</v>
      </c>
      <c r="J64" s="26">
        <f>J12+J42+J57+J61</f>
        <v>357.29999999999995</v>
      </c>
      <c r="K64" s="26">
        <f t="shared" si="1"/>
        <v>15087</v>
      </c>
      <c r="L64" s="26">
        <f t="shared" si="2"/>
        <v>22778.300000000003</v>
      </c>
      <c r="M64" s="58">
        <f t="shared" si="6"/>
        <v>-7691.3000000000011</v>
      </c>
      <c r="N64" s="58">
        <f t="shared" si="7"/>
        <v>-8426.1000000000022</v>
      </c>
      <c r="O64" s="26">
        <f t="shared" si="3"/>
        <v>113.35099661247332</v>
      </c>
      <c r="P64" s="26">
        <f t="shared" si="4"/>
        <v>122.45304518741511</v>
      </c>
      <c r="Q64" s="26">
        <f t="shared" si="13"/>
        <v>33.432864239843511</v>
      </c>
      <c r="R64" s="26">
        <f t="shared" si="14"/>
        <v>4.0679008128970544</v>
      </c>
    </row>
    <row r="65" spans="1:22" s="8" customFormat="1" ht="18.75">
      <c r="A65" s="24">
        <v>40000000</v>
      </c>
      <c r="B65" s="42" t="s">
        <v>17</v>
      </c>
      <c r="C65" s="43">
        <f>D65+E65</f>
        <v>36762.883000000002</v>
      </c>
      <c r="D65" s="43">
        <f>D66</f>
        <v>32730.442999999999</v>
      </c>
      <c r="E65" s="43">
        <f>E66</f>
        <v>4032.44</v>
      </c>
      <c r="F65" s="43"/>
      <c r="G65" s="43">
        <f t="shared" si="0"/>
        <v>67594.795999999988</v>
      </c>
      <c r="H65" s="43">
        <f>H66</f>
        <v>67594.795999999988</v>
      </c>
      <c r="I65" s="43"/>
      <c r="J65" s="43"/>
      <c r="K65" s="26">
        <f t="shared" si="1"/>
        <v>30831.912999999986</v>
      </c>
      <c r="L65" s="26">
        <f t="shared" si="2"/>
        <v>34864.352999999988</v>
      </c>
      <c r="M65" s="58">
        <f t="shared" si="6"/>
        <v>-4032.44</v>
      </c>
      <c r="N65" s="58"/>
      <c r="O65" s="26">
        <f t="shared" si="3"/>
        <v>183.86696168524102</v>
      </c>
      <c r="P65" s="26">
        <f t="shared" si="4"/>
        <v>206.51964900077883</v>
      </c>
      <c r="Q65" s="26"/>
      <c r="R65" s="26"/>
    </row>
    <row r="66" spans="1:22" s="8" customFormat="1" ht="18.75">
      <c r="A66" s="27">
        <v>41000000</v>
      </c>
      <c r="B66" s="24" t="s">
        <v>4</v>
      </c>
      <c r="C66" s="43">
        <f>D66+E66</f>
        <v>36762.883000000002</v>
      </c>
      <c r="D66" s="43">
        <f>D67</f>
        <v>32730.442999999999</v>
      </c>
      <c r="E66" s="43">
        <f>E67</f>
        <v>4032.44</v>
      </c>
      <c r="F66" s="43"/>
      <c r="G66" s="43">
        <f t="shared" si="0"/>
        <v>67594.795999999988</v>
      </c>
      <c r="H66" s="43">
        <f>H67</f>
        <v>67594.795999999988</v>
      </c>
      <c r="I66" s="43"/>
      <c r="J66" s="43"/>
      <c r="K66" s="26">
        <f t="shared" si="1"/>
        <v>30831.912999999986</v>
      </c>
      <c r="L66" s="26">
        <f t="shared" si="2"/>
        <v>34864.352999999988</v>
      </c>
      <c r="M66" s="58">
        <f t="shared" si="6"/>
        <v>-4032.44</v>
      </c>
      <c r="N66" s="58"/>
      <c r="O66" s="26">
        <f t="shared" si="3"/>
        <v>183.86696168524102</v>
      </c>
      <c r="P66" s="26">
        <f t="shared" si="4"/>
        <v>206.51964900077883</v>
      </c>
      <c r="Q66" s="26"/>
      <c r="R66" s="26"/>
    </row>
    <row r="67" spans="1:22" s="8" customFormat="1" ht="18.75">
      <c r="A67" s="36">
        <v>41030000</v>
      </c>
      <c r="B67" s="44" t="s">
        <v>35</v>
      </c>
      <c r="C67" s="43">
        <f>SUM(C68:C77)</f>
        <v>36762.882999999994</v>
      </c>
      <c r="D67" s="43">
        <f>SUM(D68:D77)</f>
        <v>32730.442999999999</v>
      </c>
      <c r="E67" s="43">
        <f>SUM(E68:E77)</f>
        <v>4032.44</v>
      </c>
      <c r="F67" s="43"/>
      <c r="G67" s="43">
        <f>H67+I67</f>
        <v>67594.795999999988</v>
      </c>
      <c r="H67" s="43">
        <f>SUM(H68:H77)</f>
        <v>67594.795999999988</v>
      </c>
      <c r="I67" s="43"/>
      <c r="J67" s="43"/>
      <c r="K67" s="26">
        <f t="shared" si="1"/>
        <v>30831.912999999993</v>
      </c>
      <c r="L67" s="26">
        <f t="shared" si="2"/>
        <v>34864.352999999988</v>
      </c>
      <c r="M67" s="58">
        <f t="shared" si="6"/>
        <v>-4032.44</v>
      </c>
      <c r="N67" s="58"/>
      <c r="O67" s="26">
        <f t="shared" si="3"/>
        <v>183.86696168524105</v>
      </c>
      <c r="P67" s="26">
        <f t="shared" si="4"/>
        <v>206.51964900077883</v>
      </c>
      <c r="Q67" s="26"/>
      <c r="R67" s="26"/>
    </row>
    <row r="68" spans="1:22" s="8" customFormat="1" ht="99" customHeight="1">
      <c r="A68" s="28">
        <v>41030600</v>
      </c>
      <c r="B68" s="29" t="s">
        <v>64</v>
      </c>
      <c r="C68" s="45">
        <f>D68+E68</f>
        <v>26761.789000000001</v>
      </c>
      <c r="D68" s="45">
        <v>26761.789000000001</v>
      </c>
      <c r="E68" s="45"/>
      <c r="F68" s="45"/>
      <c r="G68" s="45">
        <f>H68+I68</f>
        <v>28919.323</v>
      </c>
      <c r="H68" s="45">
        <v>28919.323</v>
      </c>
      <c r="I68" s="45"/>
      <c r="J68" s="45"/>
      <c r="K68" s="26">
        <f t="shared" si="1"/>
        <v>2157.5339999999997</v>
      </c>
      <c r="L68" s="26">
        <f t="shared" si="2"/>
        <v>2157.5339999999997</v>
      </c>
      <c r="M68" s="26"/>
      <c r="N68" s="26"/>
      <c r="O68" s="26">
        <f t="shared" si="3"/>
        <v>108.06199465962459</v>
      </c>
      <c r="P68" s="26">
        <f t="shared" si="4"/>
        <v>108.06199465962459</v>
      </c>
      <c r="Q68" s="26"/>
      <c r="R68" s="26"/>
    </row>
    <row r="69" spans="1:22" s="8" customFormat="1" ht="101.25" customHeight="1">
      <c r="A69" s="28">
        <v>41030800</v>
      </c>
      <c r="B69" s="46" t="s">
        <v>65</v>
      </c>
      <c r="C69" s="45">
        <f>D69+E69</f>
        <v>5587.94</v>
      </c>
      <c r="D69" s="47">
        <v>5587.94</v>
      </c>
      <c r="E69" s="47"/>
      <c r="F69" s="47"/>
      <c r="G69" s="45">
        <f t="shared" si="0"/>
        <v>6741.973</v>
      </c>
      <c r="H69" s="47">
        <v>6741.973</v>
      </c>
      <c r="I69" s="47"/>
      <c r="J69" s="47"/>
      <c r="K69" s="26">
        <f t="shared" si="1"/>
        <v>1154.0330000000004</v>
      </c>
      <c r="L69" s="26">
        <f t="shared" si="2"/>
        <v>1154.0330000000004</v>
      </c>
      <c r="M69" s="26"/>
      <c r="N69" s="26"/>
      <c r="O69" s="26">
        <f t="shared" si="3"/>
        <v>120.65220814826216</v>
      </c>
      <c r="P69" s="26">
        <f t="shared" si="4"/>
        <v>120.65220814826216</v>
      </c>
      <c r="Q69" s="26"/>
      <c r="R69" s="26"/>
    </row>
    <row r="70" spans="1:22" s="8" customFormat="1" ht="177" customHeight="1">
      <c r="A70" s="28">
        <v>41030900</v>
      </c>
      <c r="B70" s="48" t="s">
        <v>66</v>
      </c>
      <c r="C70" s="45">
        <f>D70+E70</f>
        <v>317.26799999999997</v>
      </c>
      <c r="D70" s="47">
        <v>317.26799999999997</v>
      </c>
      <c r="E70" s="47"/>
      <c r="F70" s="47"/>
      <c r="G70" s="45">
        <f t="shared" si="0"/>
        <v>380.34899999999999</v>
      </c>
      <c r="H70" s="47">
        <v>380.34899999999999</v>
      </c>
      <c r="I70" s="47"/>
      <c r="J70" s="47"/>
      <c r="K70" s="26">
        <f t="shared" si="1"/>
        <v>63.081000000000017</v>
      </c>
      <c r="L70" s="26">
        <f t="shared" si="2"/>
        <v>63.081000000000017</v>
      </c>
      <c r="M70" s="26"/>
      <c r="N70" s="26"/>
      <c r="O70" s="26">
        <f t="shared" si="3"/>
        <v>119.88255985476002</v>
      </c>
      <c r="P70" s="26">
        <f t="shared" si="4"/>
        <v>119.88255985476002</v>
      </c>
      <c r="Q70" s="26"/>
      <c r="R70" s="26"/>
    </row>
    <row r="71" spans="1:22" s="8" customFormat="1" ht="72" customHeight="1">
      <c r="A71" s="49">
        <v>41031000</v>
      </c>
      <c r="B71" s="29" t="s">
        <v>67</v>
      </c>
      <c r="C71" s="45">
        <f>D71+E71</f>
        <v>11.034000000000001</v>
      </c>
      <c r="D71" s="45">
        <v>11.034000000000001</v>
      </c>
      <c r="E71" s="45"/>
      <c r="F71" s="45"/>
      <c r="G71" s="45">
        <f t="shared" si="0"/>
        <v>19.568000000000001</v>
      </c>
      <c r="H71" s="45">
        <v>19.568000000000001</v>
      </c>
      <c r="I71" s="45"/>
      <c r="J71" s="45"/>
      <c r="K71" s="26">
        <f t="shared" si="1"/>
        <v>8.5340000000000007</v>
      </c>
      <c r="L71" s="26">
        <f t="shared" si="2"/>
        <v>8.5340000000000007</v>
      </c>
      <c r="M71" s="26"/>
      <c r="N71" s="26"/>
      <c r="O71" s="26">
        <f t="shared" si="3"/>
        <v>177.34275874569511</v>
      </c>
      <c r="P71" s="26">
        <f t="shared" si="4"/>
        <v>177.34275874569511</v>
      </c>
      <c r="Q71" s="26"/>
      <c r="R71" s="26"/>
      <c r="S71" s="18"/>
      <c r="T71" s="18"/>
      <c r="U71" s="18"/>
      <c r="V71" s="18"/>
    </row>
    <row r="72" spans="1:22" s="8" customFormat="1" ht="28.5" customHeight="1">
      <c r="A72" s="49">
        <v>41033900</v>
      </c>
      <c r="B72" s="29" t="s">
        <v>62</v>
      </c>
      <c r="C72" s="45">
        <f>D72</f>
        <v>0</v>
      </c>
      <c r="D72" s="45">
        <v>0</v>
      </c>
      <c r="E72" s="45"/>
      <c r="F72" s="45"/>
      <c r="G72" s="45">
        <f>H72</f>
        <v>31414.1</v>
      </c>
      <c r="H72" s="45">
        <v>31414.1</v>
      </c>
      <c r="I72" s="45"/>
      <c r="J72" s="45"/>
      <c r="K72" s="26">
        <f t="shared" si="1"/>
        <v>31414.1</v>
      </c>
      <c r="L72" s="26">
        <f t="shared" si="2"/>
        <v>31414.1</v>
      </c>
      <c r="M72" s="26"/>
      <c r="N72" s="26"/>
      <c r="O72" s="26"/>
      <c r="P72" s="26"/>
      <c r="Q72" s="26"/>
      <c r="R72" s="26"/>
      <c r="S72" s="18"/>
      <c r="T72" s="18"/>
      <c r="U72" s="18"/>
      <c r="V72" s="18"/>
    </row>
    <row r="73" spans="1:22" s="8" customFormat="1" ht="66.75" customHeight="1">
      <c r="A73" s="49">
        <v>41034400</v>
      </c>
      <c r="B73" s="29" t="s">
        <v>78</v>
      </c>
      <c r="C73" s="45">
        <f>D73+E73</f>
        <v>1909.221</v>
      </c>
      <c r="D73" s="45"/>
      <c r="E73" s="45">
        <v>1909.221</v>
      </c>
      <c r="F73" s="45"/>
      <c r="G73" s="45"/>
      <c r="H73" s="45"/>
      <c r="I73" s="45"/>
      <c r="J73" s="45"/>
      <c r="K73" s="58">
        <f t="shared" si="1"/>
        <v>-1909.221</v>
      </c>
      <c r="L73" s="58"/>
      <c r="M73" s="58">
        <f t="shared" si="6"/>
        <v>-1909.221</v>
      </c>
      <c r="N73" s="26"/>
      <c r="O73" s="26"/>
      <c r="P73" s="26"/>
      <c r="Q73" s="26"/>
      <c r="R73" s="26"/>
      <c r="S73" s="18"/>
      <c r="T73" s="18"/>
      <c r="U73" s="18"/>
      <c r="V73" s="18"/>
    </row>
    <row r="74" spans="1:22" s="8" customFormat="1" ht="66.75" customHeight="1">
      <c r="A74" s="49">
        <v>41034800</v>
      </c>
      <c r="B74" s="29" t="s">
        <v>75</v>
      </c>
      <c r="C74" s="45">
        <f>D74</f>
        <v>52.411999999999999</v>
      </c>
      <c r="D74" s="45">
        <v>52.411999999999999</v>
      </c>
      <c r="E74" s="45"/>
      <c r="F74" s="45"/>
      <c r="G74" s="45"/>
      <c r="H74" s="45"/>
      <c r="I74" s="45"/>
      <c r="J74" s="45"/>
      <c r="K74" s="58">
        <f t="shared" si="1"/>
        <v>-52.411999999999999</v>
      </c>
      <c r="L74" s="58">
        <f t="shared" si="2"/>
        <v>-52.411999999999999</v>
      </c>
      <c r="M74" s="58"/>
      <c r="N74" s="26"/>
      <c r="O74" s="26"/>
      <c r="P74" s="26"/>
      <c r="Q74" s="26"/>
      <c r="R74" s="26"/>
      <c r="S74" s="18"/>
      <c r="T74" s="18"/>
      <c r="U74" s="18"/>
      <c r="V74" s="18"/>
    </row>
    <row r="75" spans="1:22" s="8" customFormat="1" ht="33.75" customHeight="1">
      <c r="A75" s="49">
        <v>41035000</v>
      </c>
      <c r="B75" s="29" t="s">
        <v>77</v>
      </c>
      <c r="C75" s="45">
        <f>D75+E75</f>
        <v>2123.2190000000001</v>
      </c>
      <c r="D75" s="45"/>
      <c r="E75" s="45">
        <v>2123.2190000000001</v>
      </c>
      <c r="F75" s="45"/>
      <c r="G75" s="45"/>
      <c r="H75" s="45"/>
      <c r="I75" s="45"/>
      <c r="J75" s="45"/>
      <c r="K75" s="58">
        <f t="shared" si="1"/>
        <v>-2123.2190000000001</v>
      </c>
      <c r="L75" s="58"/>
      <c r="M75" s="58">
        <f t="shared" si="6"/>
        <v>-2123.2190000000001</v>
      </c>
      <c r="N75" s="26"/>
      <c r="O75" s="26"/>
      <c r="P75" s="26"/>
      <c r="Q75" s="26"/>
      <c r="R75" s="26"/>
      <c r="S75" s="18"/>
      <c r="T75" s="18"/>
      <c r="U75" s="18"/>
      <c r="V75" s="18"/>
    </row>
    <row r="76" spans="1:22" s="8" customFormat="1" ht="123.75" customHeight="1">
      <c r="A76" s="49">
        <v>41035800</v>
      </c>
      <c r="B76" s="29" t="s">
        <v>68</v>
      </c>
      <c r="C76" s="45">
        <f>D76</f>
        <v>0</v>
      </c>
      <c r="D76" s="45">
        <v>0</v>
      </c>
      <c r="E76" s="45"/>
      <c r="F76" s="45"/>
      <c r="G76" s="45">
        <f>H76</f>
        <v>119.483</v>
      </c>
      <c r="H76" s="45">
        <v>119.483</v>
      </c>
      <c r="I76" s="45"/>
      <c r="J76" s="45"/>
      <c r="K76" s="26">
        <f t="shared" si="1"/>
        <v>119.483</v>
      </c>
      <c r="L76" s="26">
        <f t="shared" si="2"/>
        <v>119.483</v>
      </c>
      <c r="M76" s="26"/>
      <c r="N76" s="26"/>
      <c r="O76" s="26"/>
      <c r="P76" s="26"/>
      <c r="Q76" s="26"/>
      <c r="R76" s="26"/>
      <c r="S76" s="18"/>
      <c r="T76" s="18"/>
      <c r="U76" s="18"/>
      <c r="V76" s="18"/>
    </row>
    <row r="77" spans="1:22" s="8" customFormat="1" ht="87" customHeight="1">
      <c r="A77" s="49">
        <v>41039700</v>
      </c>
      <c r="B77" s="29" t="s">
        <v>63</v>
      </c>
      <c r="C77" s="45">
        <f>D77+E77</f>
        <v>0</v>
      </c>
      <c r="D77" s="45">
        <v>0</v>
      </c>
      <c r="E77" s="45"/>
      <c r="F77" s="45"/>
      <c r="G77" s="45">
        <v>0</v>
      </c>
      <c r="H77" s="45">
        <v>0</v>
      </c>
      <c r="I77" s="45"/>
      <c r="J77" s="45"/>
      <c r="K77" s="26"/>
      <c r="L77" s="26"/>
      <c r="M77" s="26"/>
      <c r="N77" s="26"/>
      <c r="O77" s="26"/>
      <c r="P77" s="26"/>
      <c r="Q77" s="26"/>
      <c r="R77" s="26"/>
      <c r="S77" s="18"/>
      <c r="T77" s="18"/>
      <c r="U77" s="18"/>
      <c r="V77" s="18"/>
    </row>
    <row r="78" spans="1:22" s="8" customFormat="1" ht="27.75" customHeight="1">
      <c r="A78" s="71" t="s">
        <v>3</v>
      </c>
      <c r="B78" s="72"/>
      <c r="C78" s="26">
        <f>D78+E78</f>
        <v>149765.68300000002</v>
      </c>
      <c r="D78" s="26">
        <f>D64+D65</f>
        <v>134179.04300000001</v>
      </c>
      <c r="E78" s="26">
        <f>E64+E65</f>
        <v>15586.640000000001</v>
      </c>
      <c r="F78" s="26">
        <f>F64+F65</f>
        <v>8783.4000000000015</v>
      </c>
      <c r="G78" s="26">
        <f t="shared" si="0"/>
        <v>195684.59599999999</v>
      </c>
      <c r="H78" s="26">
        <f>H64+H65</f>
        <v>191821.696</v>
      </c>
      <c r="I78" s="26">
        <f>I64+I65</f>
        <v>3862.8999999999996</v>
      </c>
      <c r="J78" s="26">
        <f>J64+J65</f>
        <v>357.29999999999995</v>
      </c>
      <c r="K78" s="26">
        <f t="shared" ref="K78" si="16">G78-C78</f>
        <v>45918.912999999971</v>
      </c>
      <c r="L78" s="26">
        <f t="shared" ref="L78" si="17">H78-D78</f>
        <v>57642.652999999991</v>
      </c>
      <c r="M78" s="26">
        <f t="shared" ref="M78" si="18">I78-E78</f>
        <v>-11723.740000000002</v>
      </c>
      <c r="N78" s="26">
        <f t="shared" ref="N78" si="19">J78-F78</f>
        <v>-8426.1000000000022</v>
      </c>
      <c r="O78" s="26">
        <f t="shared" ref="O78" si="20">G78/C78*100</f>
        <v>130.66050384853517</v>
      </c>
      <c r="P78" s="26">
        <f t="shared" ref="P78" si="21">H78/D78*100</f>
        <v>142.95950523361535</v>
      </c>
      <c r="Q78" s="26">
        <f t="shared" ref="Q78" si="22">I78/E78*100</f>
        <v>24.783404248766889</v>
      </c>
      <c r="R78" s="26">
        <f t="shared" ref="R78" si="23">J78/F78*100</f>
        <v>4.0679008128970544</v>
      </c>
      <c r="S78" s="18"/>
      <c r="T78" s="18"/>
      <c r="U78" s="18"/>
      <c r="V78" s="18"/>
    </row>
    <row r="79" spans="1:22" s="7" customFormat="1" ht="18.75">
      <c r="A79" s="50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11"/>
      <c r="T79" s="11"/>
      <c r="U79" s="11"/>
      <c r="V79" s="11"/>
    </row>
    <row r="80" spans="1:22" s="7" customFormat="1" ht="18.75">
      <c r="A80" s="53"/>
      <c r="B80" s="53"/>
      <c r="C80" s="56"/>
      <c r="D80" s="56"/>
      <c r="E80" s="56"/>
      <c r="F80" s="56" t="s">
        <v>18</v>
      </c>
      <c r="G80" s="54"/>
      <c r="H80" s="55"/>
      <c r="I80" s="56"/>
      <c r="J80" s="56"/>
      <c r="K80" s="57"/>
      <c r="L80" s="57"/>
      <c r="M80" s="57"/>
      <c r="N80" s="61" t="s">
        <v>81</v>
      </c>
      <c r="O80" s="61"/>
      <c r="P80" s="61"/>
      <c r="Q80" s="61"/>
      <c r="R80" s="61"/>
      <c r="S80" s="10"/>
      <c r="T80" s="10"/>
      <c r="U80" s="10"/>
      <c r="V80" s="10"/>
    </row>
    <row r="81" spans="1:22" ht="15">
      <c r="A81" s="3"/>
      <c r="B81" s="3"/>
      <c r="C81" s="5"/>
      <c r="D81" s="5"/>
      <c r="E81" s="5"/>
      <c r="F81" s="5"/>
      <c r="G81" s="4"/>
      <c r="H81" s="4"/>
      <c r="I81" s="4"/>
      <c r="J81" s="4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5">
      <c r="A82" s="3"/>
      <c r="B82" s="3"/>
      <c r="C82" s="5"/>
      <c r="D82" s="5"/>
      <c r="E82" s="5"/>
      <c r="F82" s="5"/>
      <c r="G82" s="4"/>
      <c r="H82" s="4"/>
      <c r="I82" s="4"/>
      <c r="J82" s="4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15">
      <c r="A83" s="3"/>
      <c r="B83" s="3"/>
      <c r="C83" s="5"/>
      <c r="D83" s="5"/>
      <c r="E83" s="5"/>
      <c r="F83" s="5"/>
      <c r="G83" s="4"/>
      <c r="H83" s="4"/>
      <c r="I83" s="4"/>
      <c r="J83" s="4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15">
      <c r="A84" s="3"/>
      <c r="B84" s="3"/>
      <c r="C84" s="5"/>
      <c r="D84" s="5"/>
      <c r="E84" s="5"/>
      <c r="F84" s="5"/>
      <c r="G84" s="4"/>
      <c r="H84" s="4"/>
      <c r="I84" s="4"/>
      <c r="J84" s="4"/>
    </row>
    <row r="85" spans="1:22" ht="15">
      <c r="A85" s="3"/>
      <c r="B85" s="3"/>
      <c r="C85" s="5"/>
      <c r="D85" s="5"/>
      <c r="E85" s="5"/>
      <c r="F85" s="5"/>
      <c r="G85" s="4"/>
      <c r="H85" s="4"/>
      <c r="I85" s="4"/>
      <c r="J85" s="4"/>
    </row>
    <row r="86" spans="1:22" ht="15">
      <c r="A86" s="3"/>
      <c r="B86" s="3"/>
      <c r="C86" s="5"/>
      <c r="D86" s="5"/>
      <c r="E86" s="5"/>
      <c r="F86" s="5"/>
      <c r="G86" s="4"/>
      <c r="H86" s="4"/>
      <c r="I86" s="4"/>
      <c r="J86" s="4"/>
    </row>
    <row r="87" spans="1:22" ht="15">
      <c r="A87" s="3"/>
      <c r="B87" s="3"/>
      <c r="C87" s="5"/>
      <c r="D87" s="5"/>
      <c r="E87" s="5"/>
      <c r="F87" s="5"/>
      <c r="G87" s="4"/>
      <c r="H87" s="4"/>
      <c r="I87" s="4"/>
      <c r="J87" s="4"/>
    </row>
    <row r="88" spans="1:22" ht="15">
      <c r="A88" s="3"/>
      <c r="B88" s="3"/>
      <c r="C88" s="5"/>
      <c r="D88" s="5"/>
      <c r="E88" s="5"/>
      <c r="F88" s="5"/>
      <c r="G88" s="4"/>
      <c r="H88" s="4"/>
      <c r="I88" s="4"/>
      <c r="J88" s="4"/>
    </row>
    <row r="89" spans="1:22" ht="15">
      <c r="A89" s="3"/>
      <c r="B89" s="3"/>
      <c r="C89" s="5"/>
      <c r="D89" s="5"/>
      <c r="E89" s="5"/>
      <c r="F89" s="5"/>
      <c r="G89" s="4"/>
      <c r="H89" s="4"/>
      <c r="I89" s="4"/>
      <c r="J89" s="4"/>
    </row>
    <row r="90" spans="1:22" ht="15">
      <c r="A90" s="3"/>
      <c r="B90" s="3"/>
      <c r="C90" s="5"/>
      <c r="D90" s="5"/>
      <c r="E90" s="5"/>
      <c r="F90" s="5"/>
      <c r="G90" s="4"/>
      <c r="H90" s="4"/>
      <c r="I90" s="4"/>
      <c r="J90" s="4"/>
    </row>
    <row r="91" spans="1:22" ht="15">
      <c r="A91" s="3"/>
      <c r="B91" s="3"/>
      <c r="C91" s="5"/>
      <c r="D91" s="5"/>
      <c r="E91" s="5"/>
      <c r="F91" s="5"/>
      <c r="G91" s="4"/>
      <c r="H91" s="4"/>
      <c r="I91" s="4"/>
      <c r="J91" s="4"/>
    </row>
    <row r="92" spans="1:22" ht="15">
      <c r="A92" s="3"/>
      <c r="B92" s="3"/>
      <c r="C92" s="5"/>
      <c r="D92" s="5"/>
      <c r="E92" s="5"/>
      <c r="F92" s="5"/>
      <c r="G92" s="4"/>
      <c r="H92" s="4"/>
      <c r="I92" s="4"/>
      <c r="J92" s="4"/>
    </row>
    <row r="93" spans="1:22" ht="15">
      <c r="A93" s="3"/>
      <c r="B93" s="3"/>
      <c r="C93" s="5"/>
      <c r="D93" s="5"/>
      <c r="E93" s="5"/>
      <c r="F93" s="5"/>
      <c r="G93" s="4"/>
      <c r="H93" s="4"/>
      <c r="I93" s="4"/>
      <c r="J93" s="4"/>
    </row>
    <row r="94" spans="1:22" ht="15">
      <c r="A94" s="3"/>
      <c r="B94" s="3"/>
      <c r="C94" s="5"/>
      <c r="D94" s="5"/>
      <c r="E94" s="5"/>
      <c r="F94" s="5"/>
      <c r="G94" s="4"/>
      <c r="H94" s="4"/>
      <c r="I94" s="4"/>
      <c r="J94" s="4"/>
    </row>
    <row r="95" spans="1:22" ht="15">
      <c r="A95" s="3"/>
      <c r="B95" s="3"/>
      <c r="C95" s="5"/>
      <c r="D95" s="5"/>
      <c r="E95" s="5"/>
      <c r="F95" s="5"/>
      <c r="G95" s="4"/>
      <c r="H95" s="4"/>
      <c r="I95" s="4"/>
      <c r="J95" s="4"/>
    </row>
    <row r="96" spans="1:22" ht="15">
      <c r="A96" s="3"/>
      <c r="B96" s="3"/>
      <c r="C96" s="5"/>
      <c r="D96" s="5"/>
      <c r="E96" s="5"/>
      <c r="F96" s="5"/>
      <c r="G96" s="4"/>
      <c r="H96" s="4"/>
      <c r="I96" s="4"/>
      <c r="J96" s="4"/>
    </row>
  </sheetData>
  <mergeCells count="32">
    <mergeCell ref="A78:B78"/>
    <mergeCell ref="K7:K10"/>
    <mergeCell ref="L7:N7"/>
    <mergeCell ref="H8:H10"/>
    <mergeCell ref="I8:J8"/>
    <mergeCell ref="C7:C10"/>
    <mergeCell ref="D7:F7"/>
    <mergeCell ref="D8:D10"/>
    <mergeCell ref="E8:F8"/>
    <mergeCell ref="E9:E10"/>
    <mergeCell ref="B6:B10"/>
    <mergeCell ref="A6:A10"/>
    <mergeCell ref="M9:M10"/>
    <mergeCell ref="G7:G10"/>
    <mergeCell ref="H7:J7"/>
    <mergeCell ref="L8:L10"/>
    <mergeCell ref="N80:R80"/>
    <mergeCell ref="M8:N8"/>
    <mergeCell ref="I9:I10"/>
    <mergeCell ref="C6:F6"/>
    <mergeCell ref="K2:M2"/>
    <mergeCell ref="B5:L5"/>
    <mergeCell ref="G6:J6"/>
    <mergeCell ref="K6:N6"/>
    <mergeCell ref="O2:Q2"/>
    <mergeCell ref="O6:R6"/>
    <mergeCell ref="O7:O10"/>
    <mergeCell ref="P7:R7"/>
    <mergeCell ref="P8:P10"/>
    <mergeCell ref="Q8:R8"/>
    <mergeCell ref="Q9:Q10"/>
    <mergeCell ref="A4:R4"/>
  </mergeCells>
  <pageMargins left="0.38" right="0.11811023622047245" top="0.19685039370078741" bottom="0.15748031496062992" header="0.19685039370078741" footer="0.15748031496062992"/>
  <pageSetup paperSize="9" scale="45" fitToHeight="4" orientation="landscape" horizontalDpi="120" verticalDpi="144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2015-07-06T10:48:20Z</cp:lastPrinted>
  <dcterms:created xsi:type="dcterms:W3CDTF">2005-07-06T12:29:33Z</dcterms:created>
  <dcterms:modified xsi:type="dcterms:W3CDTF">2015-07-07T06:00:39Z</dcterms:modified>
</cp:coreProperties>
</file>