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30" windowWidth="11400" windowHeight="8895"/>
  </bookViews>
  <sheets>
    <sheet name="Лист1" sheetId="2" r:id="rId1"/>
  </sheets>
  <definedNames>
    <definedName name="Z_39D9BC59_74A8_4C4B_9399_167A80A9B8CE_.wvu.PrintTitles" localSheetId="0" hidden="1">Лист1!$7:$12</definedName>
    <definedName name="Z_A314A688_A1C1_4292_AD54_FF55A3D9A6D2_.wvu.PrintTitles" localSheetId="0" hidden="1">Лист1!$7:$12</definedName>
    <definedName name="Z_D4A9EE66_684D_4340_A087_70D37E8C95DD_.wvu.Rows" localSheetId="0" hidden="1">Лист1!#REF!,Лист1!#REF!,Лист1!#REF!,Лист1!#REF!,Лист1!#REF!,Лист1!#REF!</definedName>
    <definedName name="_xlnm.Print_Titles" localSheetId="0">Лист1!$7:$12</definedName>
  </definedNames>
  <calcPr calcId="125725" fullCalcOnLoad="1"/>
  <customWorkbookViews>
    <customWorkbookView name="X - Личное представление" guid="{FE5DC2F0-7DAC-42C7-98EA-A2FB2E80DB8D}" mergeInterval="0" personalView="1" maximized="1" xWindow="1" yWindow="1" windowWidth="1024" windowHeight="550" activeSheetId="1"/>
    <customWorkbookView name="www.PHILka.RU - Личное представление" guid="{A314A688-A1C1-4292-AD54-FF55A3D9A6D2}" mergeInterval="0" personalView="1" maximized="1" xWindow="1" yWindow="1" windowWidth="1280" windowHeight="836" activeSheetId="1"/>
    <customWorkbookView name="777 - Личное представление" guid="{BCAFC064-F833-4DB3-AEE8-4A86ABC582FE}" mergeInterval="0" personalView="1" maximized="1" windowWidth="1276" windowHeight="799" activeSheetId="1"/>
    <customWorkbookView name="1 - Личное представление" guid="{39D9BC59-74A8-4C4B-9399-167A80A9B8CE}" mergeInterval="0" personalView="1" maximized="1" windowWidth="1148" windowHeight="666" activeSheetId="1"/>
    <customWorkbookView name="Ольга Николаевна - Личное представление" guid="{D4A9EE66-684D-4340-A087-70D37E8C95DD}" mergeInterval="0" personalView="1" maximized="1" windowWidth="1276" windowHeight="882" activeSheetId="1"/>
    <customWorkbookView name="WiZaRd - Личное представление" guid="{C205A65F-82B2-4DDD-81FC-0873C52F1A8D}" mergeInterval="0" personalView="1" maximized="1" windowWidth="1362" windowHeight="622" activeSheetId="1"/>
  </customWorkbookViews>
</workbook>
</file>

<file path=xl/calcChain.xml><?xml version="1.0" encoding="utf-8"?>
<calcChain xmlns="http://schemas.openxmlformats.org/spreadsheetml/2006/main">
  <c r="G75" i="2"/>
  <c r="K75"/>
  <c r="L75"/>
  <c r="C75"/>
  <c r="N68"/>
  <c r="N69"/>
  <c r="N70"/>
  <c r="M68"/>
  <c r="M69"/>
  <c r="M70"/>
  <c r="L50"/>
  <c r="L51"/>
  <c r="N71"/>
  <c r="M71"/>
  <c r="J70"/>
  <c r="J69"/>
  <c r="J68"/>
  <c r="I70"/>
  <c r="I69"/>
  <c r="I68"/>
  <c r="C51"/>
  <c r="C50"/>
  <c r="C48"/>
  <c r="D47"/>
  <c r="H47"/>
  <c r="L47"/>
  <c r="G51"/>
  <c r="K51"/>
  <c r="L49"/>
  <c r="G49"/>
  <c r="K49"/>
  <c r="C49"/>
  <c r="H42"/>
  <c r="L42"/>
  <c r="G44"/>
  <c r="C66"/>
  <c r="M40"/>
  <c r="I39"/>
  <c r="I13"/>
  <c r="G50"/>
  <c r="K50"/>
  <c r="E69"/>
  <c r="E68"/>
  <c r="F69"/>
  <c r="F68"/>
  <c r="E70"/>
  <c r="F70"/>
  <c r="L72"/>
  <c r="G72"/>
  <c r="C72"/>
  <c r="K72"/>
  <c r="E13"/>
  <c r="E39"/>
  <c r="F39"/>
  <c r="F13"/>
  <c r="D39"/>
  <c r="C39"/>
  <c r="H16"/>
  <c r="D16"/>
  <c r="D14"/>
  <c r="L77"/>
  <c r="G77"/>
  <c r="K77"/>
  <c r="C77"/>
  <c r="L76"/>
  <c r="G76"/>
  <c r="K76"/>
  <c r="C76"/>
  <c r="L74"/>
  <c r="G74"/>
  <c r="K74"/>
  <c r="C74"/>
  <c r="L73"/>
  <c r="G73"/>
  <c r="C73"/>
  <c r="G71"/>
  <c r="K71"/>
  <c r="C71"/>
  <c r="H70"/>
  <c r="H69"/>
  <c r="D70"/>
  <c r="C70"/>
  <c r="M66"/>
  <c r="G66"/>
  <c r="K66"/>
  <c r="I65"/>
  <c r="M65"/>
  <c r="E65"/>
  <c r="I64"/>
  <c r="G64"/>
  <c r="K64"/>
  <c r="E64"/>
  <c r="C64"/>
  <c r="N63"/>
  <c r="M63"/>
  <c r="G63"/>
  <c r="K63"/>
  <c r="C63"/>
  <c r="G62"/>
  <c r="C62"/>
  <c r="L61"/>
  <c r="G61"/>
  <c r="K61"/>
  <c r="C61"/>
  <c r="J60"/>
  <c r="N60"/>
  <c r="I60"/>
  <c r="M60"/>
  <c r="H60"/>
  <c r="F60"/>
  <c r="E60"/>
  <c r="D60"/>
  <c r="M59"/>
  <c r="G59"/>
  <c r="C59"/>
  <c r="K59"/>
  <c r="N58"/>
  <c r="M58"/>
  <c r="G58"/>
  <c r="K58"/>
  <c r="C58"/>
  <c r="M57"/>
  <c r="G57"/>
  <c r="K57"/>
  <c r="C57"/>
  <c r="L56"/>
  <c r="G56"/>
  <c r="K56"/>
  <c r="C56"/>
  <c r="I55"/>
  <c r="M55"/>
  <c r="H55"/>
  <c r="E55"/>
  <c r="D55"/>
  <c r="D54"/>
  <c r="J54"/>
  <c r="J41"/>
  <c r="N41"/>
  <c r="F54"/>
  <c r="F41"/>
  <c r="L53"/>
  <c r="G53"/>
  <c r="K53"/>
  <c r="C53"/>
  <c r="L52"/>
  <c r="G52"/>
  <c r="K52"/>
  <c r="C52"/>
  <c r="G48"/>
  <c r="L45"/>
  <c r="G45"/>
  <c r="K45"/>
  <c r="C45"/>
  <c r="L43"/>
  <c r="G43"/>
  <c r="C43"/>
  <c r="D42"/>
  <c r="C42"/>
  <c r="G40"/>
  <c r="C40"/>
  <c r="H39"/>
  <c r="L38"/>
  <c r="G38"/>
  <c r="K38"/>
  <c r="C38"/>
  <c r="G37"/>
  <c r="L36"/>
  <c r="G36"/>
  <c r="K36"/>
  <c r="C36"/>
  <c r="L35"/>
  <c r="G35"/>
  <c r="K35"/>
  <c r="C35"/>
  <c r="L34"/>
  <c r="G34"/>
  <c r="C34"/>
  <c r="C33"/>
  <c r="H33"/>
  <c r="L33"/>
  <c r="D33"/>
  <c r="L32"/>
  <c r="G32"/>
  <c r="K32"/>
  <c r="C32"/>
  <c r="L31"/>
  <c r="G31"/>
  <c r="K31"/>
  <c r="C31"/>
  <c r="L30"/>
  <c r="G30"/>
  <c r="K30"/>
  <c r="C30"/>
  <c r="L29"/>
  <c r="G29"/>
  <c r="K29"/>
  <c r="C29"/>
  <c r="H28"/>
  <c r="G28"/>
  <c r="K28"/>
  <c r="D28"/>
  <c r="C28"/>
  <c r="L27"/>
  <c r="G27"/>
  <c r="C27"/>
  <c r="L26"/>
  <c r="G26"/>
  <c r="K26"/>
  <c r="C26"/>
  <c r="L25"/>
  <c r="G25"/>
  <c r="K25"/>
  <c r="C25"/>
  <c r="L24"/>
  <c r="G24"/>
  <c r="K24"/>
  <c r="C24"/>
  <c r="C23"/>
  <c r="H23"/>
  <c r="L23"/>
  <c r="D23"/>
  <c r="L20"/>
  <c r="G20"/>
  <c r="K20"/>
  <c r="C20"/>
  <c r="H19"/>
  <c r="L19"/>
  <c r="D19"/>
  <c r="C19"/>
  <c r="G18"/>
  <c r="G17"/>
  <c r="G16"/>
  <c r="C17"/>
  <c r="C16"/>
  <c r="L15"/>
  <c r="G15"/>
  <c r="C15"/>
  <c r="E54"/>
  <c r="E41"/>
  <c r="K40"/>
  <c r="K27"/>
  <c r="K43"/>
  <c r="G42"/>
  <c r="K42"/>
  <c r="G19"/>
  <c r="K19"/>
  <c r="H14"/>
  <c r="G14"/>
  <c r="K14"/>
  <c r="M64"/>
  <c r="C65"/>
  <c r="K15"/>
  <c r="C60"/>
  <c r="C55"/>
  <c r="D46"/>
  <c r="C46"/>
  <c r="C47"/>
  <c r="K34"/>
  <c r="D22"/>
  <c r="D21"/>
  <c r="C14"/>
  <c r="C54"/>
  <c r="D41"/>
  <c r="C22"/>
  <c r="C21"/>
  <c r="D13"/>
  <c r="C13"/>
  <c r="D67"/>
  <c r="G65"/>
  <c r="K65"/>
  <c r="I54"/>
  <c r="I41"/>
  <c r="M41"/>
  <c r="L14"/>
  <c r="D69"/>
  <c r="D68"/>
  <c r="C69"/>
  <c r="D78"/>
  <c r="C68"/>
  <c r="F67"/>
  <c r="C41"/>
  <c r="E67"/>
  <c r="F78"/>
  <c r="E78"/>
  <c r="C67"/>
  <c r="C78"/>
  <c r="N54"/>
  <c r="G70"/>
  <c r="K70"/>
  <c r="K73"/>
  <c r="H68"/>
  <c r="L69"/>
  <c r="G69"/>
  <c r="K69"/>
  <c r="L70"/>
  <c r="J67"/>
  <c r="G60"/>
  <c r="K60"/>
  <c r="L60"/>
  <c r="I67"/>
  <c r="M67"/>
  <c r="M54"/>
  <c r="G55"/>
  <c r="G54"/>
  <c r="K54"/>
  <c r="K55"/>
  <c r="L55"/>
  <c r="H54"/>
  <c r="L54"/>
  <c r="G47"/>
  <c r="K47"/>
  <c r="H46"/>
  <c r="G39"/>
  <c r="K39"/>
  <c r="M39"/>
  <c r="G33"/>
  <c r="K33"/>
  <c r="L28"/>
  <c r="G23"/>
  <c r="K23"/>
  <c r="H22"/>
  <c r="L68"/>
  <c r="G68"/>
  <c r="K68"/>
  <c r="N67"/>
  <c r="J78"/>
  <c r="N78"/>
  <c r="I78"/>
  <c r="M78"/>
  <c r="H41"/>
  <c r="G41"/>
  <c r="K41"/>
  <c r="L46"/>
  <c r="G46"/>
  <c r="K46"/>
  <c r="L22"/>
  <c r="H21"/>
  <c r="G22"/>
  <c r="K22"/>
  <c r="L41"/>
  <c r="L21"/>
  <c r="G21"/>
  <c r="K21"/>
  <c r="H13"/>
  <c r="L13"/>
  <c r="H67"/>
  <c r="G13"/>
  <c r="K13"/>
  <c r="L67"/>
  <c r="G67"/>
  <c r="K67"/>
  <c r="H78"/>
  <c r="L78"/>
  <c r="G78"/>
  <c r="K78"/>
</calcChain>
</file>

<file path=xl/sharedStrings.xml><?xml version="1.0" encoding="utf-8"?>
<sst xmlns="http://schemas.openxmlformats.org/spreadsheetml/2006/main" count="100" uniqueCount="85">
  <si>
    <t>Власні надходження бюджетних установ</t>
  </si>
  <si>
    <t>Інші надходження</t>
  </si>
  <si>
    <t>Доходи від операцій з капіталом</t>
  </si>
  <si>
    <t>Разом доходів</t>
  </si>
  <si>
    <t>Від органів державного управління</t>
  </si>
  <si>
    <t>Найменування показника</t>
  </si>
  <si>
    <t>в  тому числі</t>
  </si>
  <si>
    <t>в тому   числі</t>
  </si>
  <si>
    <t>Податкові  надходження</t>
  </si>
  <si>
    <t>Податок на прибуток підприємств і організацій, що належать до комунальної власності</t>
  </si>
  <si>
    <t>Місцеві податки і збори</t>
  </si>
  <si>
    <t>Неподаткові  надходження</t>
  </si>
  <si>
    <t>Державне  мито</t>
  </si>
  <si>
    <t>Адміністративні  штрафи та інші санкції</t>
  </si>
  <si>
    <t>Інші  неподаткові  надходження</t>
  </si>
  <si>
    <t>Цільові  фонди</t>
  </si>
  <si>
    <t>Цільові  фонди, утворені  органами  місцевого самоврядування та  місцевими органами виконавчої  влади</t>
  </si>
  <si>
    <t>Офіційні  трансферти</t>
  </si>
  <si>
    <t xml:space="preserve"> </t>
  </si>
  <si>
    <t>Адміністративні збори та платежі,   доходи від некомерційного  та  побічного   продажу</t>
  </si>
  <si>
    <t>Доходи від власності та підприємницької   діяльності</t>
  </si>
  <si>
    <t>Всього</t>
  </si>
  <si>
    <t>Виконання (%)</t>
  </si>
  <si>
    <t>ЗВІТ</t>
  </si>
  <si>
    <t>загальний фонд</t>
  </si>
  <si>
    <t>спеціальний фонд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</si>
  <si>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</si>
  <si>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Податки на доходи, податки на прибуток, податки на збільшення ринкової вартості</t>
  </si>
  <si>
    <t>Частина чистого прибутку (доходу) комунальних унітарних підприємств та їх об`єднань, що вилучається до бюджету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</si>
  <si>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</t>
  </si>
  <si>
    <t>Кошти від відчуження майна, що належить Автономній Республіці Крим та майна, що перебуває в комунальній власності</t>
  </si>
  <si>
    <t>Кошти від продажу земельних ділянок несільськогосподарського призначення до розмежування земель державної та комунальної власності</t>
  </si>
  <si>
    <t>Екологічний податок</t>
  </si>
  <si>
    <t>Єдиний податок</t>
  </si>
  <si>
    <t>Інші податки та збори</t>
  </si>
  <si>
    <t xml:space="preserve">Податок на прибуток підприємств </t>
  </si>
  <si>
    <t xml:space="preserve">Додаток № 1 </t>
  </si>
  <si>
    <t>Інші фонди</t>
  </si>
  <si>
    <t>Субвенції</t>
  </si>
  <si>
    <t>Плата за надання адміністративних послуг</t>
  </si>
  <si>
    <t>Надходження коштів пайової участі у розвитку інфраструктури населеного пункту</t>
  </si>
  <si>
    <t>Податок на нерухоме майно, відмінне від земельної ділянки</t>
  </si>
  <si>
    <t>всього</t>
  </si>
  <si>
    <t>з них</t>
  </si>
  <si>
    <t>бюджет розвитку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</si>
  <si>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</si>
  <si>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Внутрішні податки на товари та послуги</t>
  </si>
  <si>
    <t>Акцизний податок з реалізації суб`єктами господарювання роздрібної торгівлі піакцизних товарів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</si>
  <si>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</si>
  <si>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</si>
  <si>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</si>
  <si>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</si>
  <si>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</si>
  <si>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</si>
  <si>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</si>
  <si>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</si>
  <si>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</si>
  <si>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</si>
  <si>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</si>
  <si>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Туристичний збір</t>
  </si>
  <si>
    <t>Плата за землю</t>
  </si>
  <si>
    <t>Транспортний податок</t>
  </si>
  <si>
    <t>Збір за провадження торговельної діяльності</t>
  </si>
  <si>
    <t>Плата за надання інших адміністративних послуг</t>
  </si>
  <si>
    <t>Освітня субвенція з державного бюджету місцевим бюджетам</t>
  </si>
  <si>
    <t>Субвенція з державного бюджету місцевим бюджетам на виплату допомоги сім'ям з дітьми, малозабезпеченим сім'ям, інвалідам з дитинства, дітям-інвалідам, тимчасової державної допомоги дітям та допомоги по догляду за інвалідами I чи II групи внаслідок психічного розладу</t>
  </si>
  <si>
    <t>Субвенція з державного бюджету місцевим бюджетам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вивезення побутового сміття та рідких нечистот</t>
  </si>
  <si>
    <t>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</t>
  </si>
  <si>
    <t xml:space="preserve">Субвенція з державного бюджету місцевим бюджетам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 </t>
  </si>
  <si>
    <t>Податок та збір на доходи фізичних осіб</t>
  </si>
  <si>
    <t>Затверджено на 2016 рік з урахуванням змін,                                                                   тис. грн.</t>
  </si>
  <si>
    <t>Субвенція з інших бюджетів на виконання інвестиційних проектів</t>
  </si>
  <si>
    <t>Адміністративний збір за державну реєстрацію речових прав на нерухоме майно та їх обтяжень</t>
  </si>
  <si>
    <t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</si>
  <si>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</si>
  <si>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</t>
  </si>
  <si>
    <t>Рентна плата за спеціальне використання води водних об'єктів місцевого значення</t>
  </si>
  <si>
    <t xml:space="preserve">про  виконання   доходів міського бюджету  міста  Чорноморська  за 2016 рік </t>
  </si>
  <si>
    <t>Виконано за 2016 рік, тис. грн.</t>
  </si>
  <si>
    <t>Субвенція з державного бюджету місцевим бюджетам на здійснення заходів щодо соціально - економічного розвитку окремих територій</t>
  </si>
  <si>
    <t>Керуючий справами</t>
  </si>
  <si>
    <t>І. А. Лубковський</t>
  </si>
  <si>
    <t>до рішення  виконавчого комітету</t>
  </si>
  <si>
    <t>Чорноморської міської ради</t>
  </si>
  <si>
    <t xml:space="preserve">від                   2017 р.  №         </t>
  </si>
</sst>
</file>

<file path=xl/styles.xml><?xml version="1.0" encoding="utf-8"?>
<styleSheet xmlns="http://schemas.openxmlformats.org/spreadsheetml/2006/main">
  <numFmts count="3">
    <numFmt numFmtId="172" formatCode="0.0"/>
    <numFmt numFmtId="173" formatCode="#,##0.0"/>
    <numFmt numFmtId="174" formatCode="#,##0.000"/>
  </numFmts>
  <fonts count="10"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 applyFill="1"/>
    <xf numFmtId="0" fontId="4" fillId="0" borderId="0" xfId="0" applyFont="1" applyFill="1" applyAlignment="1">
      <alignment horizontal="center" vertical="center" wrapText="1"/>
    </xf>
    <xf numFmtId="0" fontId="3" fillId="0" borderId="0" xfId="0" applyFont="1"/>
    <xf numFmtId="0" fontId="1" fillId="0" borderId="0" xfId="0" applyFont="1" applyFill="1" applyBorder="1" applyAlignment="1">
      <alignment horizontal="left"/>
    </xf>
    <xf numFmtId="172" fontId="1" fillId="0" borderId="0" xfId="0" applyNumberFormat="1" applyFont="1" applyFill="1" applyBorder="1"/>
    <xf numFmtId="0" fontId="1" fillId="0" borderId="0" xfId="0" applyFont="1" applyFill="1" applyBorder="1"/>
    <xf numFmtId="0" fontId="5" fillId="0" borderId="0" xfId="0" applyFont="1"/>
    <xf numFmtId="0" fontId="6" fillId="0" borderId="0" xfId="0" applyFont="1"/>
    <xf numFmtId="0" fontId="2" fillId="0" borderId="1" xfId="0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left" vertical="top" wrapText="1"/>
    </xf>
    <xf numFmtId="0" fontId="6" fillId="0" borderId="0" xfId="0" applyFont="1" applyAlignment="1"/>
    <xf numFmtId="0" fontId="7" fillId="0" borderId="0" xfId="0" applyFont="1"/>
    <xf numFmtId="0" fontId="2" fillId="0" borderId="0" xfId="0" applyFont="1"/>
    <xf numFmtId="0" fontId="4" fillId="0" borderId="0" xfId="0" applyFont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172" fontId="2" fillId="0" borderId="0" xfId="0" applyNumberFormat="1" applyFont="1" applyFill="1" applyBorder="1"/>
    <xf numFmtId="0" fontId="2" fillId="0" borderId="0" xfId="0" applyFont="1" applyFill="1" applyBorder="1"/>
    <xf numFmtId="173" fontId="4" fillId="0" borderId="0" xfId="0" applyNumberFormat="1" applyFont="1" applyFill="1" applyBorder="1"/>
    <xf numFmtId="0" fontId="8" fillId="0" borderId="0" xfId="0" applyFont="1" applyFill="1" applyBorder="1" applyAlignment="1">
      <alignment horizontal="left"/>
    </xf>
    <xf numFmtId="0" fontId="8" fillId="0" borderId="0" xfId="0" applyFont="1"/>
    <xf numFmtId="0" fontId="2" fillId="0" borderId="0" xfId="0" applyFont="1" applyFill="1" applyAlignment="1">
      <alignment horizontal="center" vertical="center"/>
    </xf>
    <xf numFmtId="0" fontId="0" fillId="0" borderId="0" xfId="0" applyFill="1"/>
    <xf numFmtId="0" fontId="2" fillId="0" borderId="0" xfId="0" applyFont="1" applyFill="1" applyAlignment="1">
      <alignment horizontal="left"/>
    </xf>
    <xf numFmtId="0" fontId="4" fillId="0" borderId="0" xfId="0" applyFont="1" applyFill="1"/>
    <xf numFmtId="0" fontId="6" fillId="0" borderId="0" xfId="0" applyFont="1" applyFill="1"/>
    <xf numFmtId="0" fontId="7" fillId="0" borderId="0" xfId="0" applyFont="1" applyAlignment="1"/>
    <xf numFmtId="0" fontId="2" fillId="0" borderId="0" xfId="0" applyFont="1" applyAlignment="1"/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/>
    </xf>
    <xf numFmtId="173" fontId="4" fillId="0" borderId="1" xfId="0" applyNumberFormat="1" applyFont="1" applyFill="1" applyBorder="1" applyAlignment="1">
      <alignment horizontal="right" vertical="top"/>
    </xf>
    <xf numFmtId="0" fontId="4" fillId="0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 wrapText="1"/>
    </xf>
    <xf numFmtId="173" fontId="2" fillId="0" borderId="1" xfId="0" applyNumberFormat="1" applyFont="1" applyFill="1" applyBorder="1" applyAlignment="1">
      <alignment horizontal="right" vertical="top"/>
    </xf>
    <xf numFmtId="0" fontId="4" fillId="0" borderId="2" xfId="0" applyFont="1" applyFill="1" applyBorder="1" applyAlignment="1">
      <alignment horizontal="left" vertical="top"/>
    </xf>
    <xf numFmtId="173" fontId="4" fillId="0" borderId="2" xfId="0" applyNumberFormat="1" applyFont="1" applyFill="1" applyBorder="1" applyAlignment="1">
      <alignment horizontal="right" vertical="top"/>
    </xf>
    <xf numFmtId="0" fontId="4" fillId="0" borderId="2" xfId="0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/>
    </xf>
    <xf numFmtId="0" fontId="2" fillId="0" borderId="4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174" fontId="2" fillId="0" borderId="1" xfId="0" applyNumberFormat="1" applyFont="1" applyFill="1" applyBorder="1" applyAlignment="1">
      <alignment horizontal="right" vertical="top"/>
    </xf>
    <xf numFmtId="2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/>
    </xf>
    <xf numFmtId="173" fontId="2" fillId="0" borderId="1" xfId="0" applyNumberFormat="1" applyFont="1" applyFill="1" applyBorder="1" applyAlignment="1">
      <alignment horizontal="right" vertical="top" wrapText="1"/>
    </xf>
    <xf numFmtId="172" fontId="4" fillId="0" borderId="1" xfId="0" applyNumberFormat="1" applyFont="1" applyFill="1" applyBorder="1" applyAlignment="1">
      <alignment horizontal="center" vertical="center" wrapText="1"/>
    </xf>
    <xf numFmtId="174" fontId="4" fillId="0" borderId="1" xfId="0" applyNumberFormat="1" applyFont="1" applyFill="1" applyBorder="1" applyAlignment="1">
      <alignment horizontal="right" vertical="top"/>
    </xf>
    <xf numFmtId="174" fontId="2" fillId="0" borderId="1" xfId="0" applyNumberFormat="1" applyFont="1" applyFill="1" applyBorder="1" applyAlignment="1">
      <alignment vertical="top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2" fillId="0" borderId="4" xfId="0" applyFont="1" applyBorder="1" applyAlignment="1">
      <alignment horizontal="justify" vertical="top" wrapText="1"/>
    </xf>
    <xf numFmtId="0" fontId="9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justify" vertical="top" wrapText="1"/>
    </xf>
    <xf numFmtId="0" fontId="2" fillId="0" borderId="0" xfId="0" applyFont="1" applyFill="1" applyAlignment="1">
      <alignment horizontal="left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172" fontId="4" fillId="0" borderId="1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left" vertical="center"/>
    </xf>
    <xf numFmtId="0" fontId="6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96"/>
  <sheetViews>
    <sheetView tabSelected="1" showRuler="0" zoomScale="70" zoomScaleNormal="70" zoomScaleSheetLayoutView="75" workbookViewId="0">
      <pane xSplit="2" ySplit="12" topLeftCell="C13" activePane="bottomRight" state="frozen"/>
      <selection pane="topRight" activeCell="C1" sqref="C1"/>
      <selection pane="bottomLeft" activeCell="A14" sqref="A14"/>
      <selection pane="bottomRight" activeCell="A5" sqref="A5:M5"/>
    </sheetView>
  </sheetViews>
  <sheetFormatPr defaultRowHeight="12.75"/>
  <cols>
    <col min="1" max="1" width="12.7109375" customWidth="1"/>
    <col min="2" max="2" width="86.28515625" customWidth="1"/>
    <col min="3" max="3" width="14.5703125" customWidth="1"/>
    <col min="4" max="4" width="15" customWidth="1"/>
    <col min="5" max="6" width="14.7109375" customWidth="1"/>
    <col min="7" max="7" width="13.7109375" customWidth="1"/>
    <col min="8" max="9" width="13.42578125" customWidth="1"/>
    <col min="10" max="10" width="14.28515625" style="25" customWidth="1"/>
    <col min="11" max="12" width="12.85546875" customWidth="1"/>
    <col min="13" max="14" width="14.5703125" customWidth="1"/>
  </cols>
  <sheetData>
    <row r="1" spans="1:14" s="7" customFormat="1" ht="18" customHeight="1">
      <c r="A1" s="26"/>
      <c r="B1" s="26"/>
      <c r="C1" s="1"/>
      <c r="D1" s="1"/>
      <c r="E1" s="27"/>
      <c r="F1" s="27"/>
      <c r="G1" s="24"/>
      <c r="H1" s="1"/>
      <c r="I1" s="1"/>
      <c r="J1" s="28"/>
      <c r="K1" s="24" t="s">
        <v>36</v>
      </c>
      <c r="L1" s="8"/>
      <c r="M1" s="8"/>
      <c r="N1" s="8"/>
    </row>
    <row r="2" spans="1:14" s="7" customFormat="1" ht="18" customHeight="1">
      <c r="A2" s="26"/>
      <c r="B2" s="26"/>
      <c r="C2" s="1"/>
      <c r="D2" s="1"/>
      <c r="E2" s="27"/>
      <c r="F2" s="27"/>
      <c r="G2" s="24"/>
      <c r="H2" s="1"/>
      <c r="I2" s="1"/>
      <c r="J2" s="28"/>
      <c r="K2" s="68" t="s">
        <v>82</v>
      </c>
      <c r="L2" s="69"/>
      <c r="M2" s="69"/>
      <c r="N2" s="69"/>
    </row>
    <row r="3" spans="1:14" s="7" customFormat="1" ht="18" customHeight="1">
      <c r="A3" s="26"/>
      <c r="B3" s="26"/>
      <c r="C3" s="1"/>
      <c r="D3" s="1"/>
      <c r="E3" s="27"/>
      <c r="F3" s="27"/>
      <c r="G3" s="24"/>
      <c r="H3" s="8"/>
      <c r="I3" s="8"/>
      <c r="J3" s="28"/>
      <c r="K3" s="57" t="s">
        <v>83</v>
      </c>
      <c r="L3" s="57"/>
      <c r="M3" s="57"/>
      <c r="N3" s="57"/>
    </row>
    <row r="4" spans="1:14" s="7" customFormat="1" ht="15.75">
      <c r="A4" s="26"/>
      <c r="B4" s="26"/>
      <c r="C4" s="1"/>
      <c r="D4" s="1"/>
      <c r="E4" s="1"/>
      <c r="F4" s="1"/>
      <c r="G4" s="24"/>
      <c r="H4" s="8"/>
      <c r="I4" s="8"/>
      <c r="J4" s="1"/>
      <c r="K4" s="1" t="s">
        <v>84</v>
      </c>
      <c r="L4" s="8"/>
      <c r="M4" s="8"/>
      <c r="N4" s="8"/>
    </row>
    <row r="5" spans="1:14" ht="17.45" customHeight="1">
      <c r="A5" s="64" t="s">
        <v>23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</row>
    <row r="6" spans="1:14" ht="16.149999999999999" customHeight="1">
      <c r="A6" s="2"/>
      <c r="B6" s="64" t="s">
        <v>77</v>
      </c>
      <c r="C6" s="64"/>
      <c r="D6" s="64"/>
      <c r="E6" s="64"/>
      <c r="F6" s="64"/>
      <c r="G6" s="64"/>
      <c r="H6" s="64"/>
      <c r="I6" s="64"/>
      <c r="J6" s="64"/>
      <c r="K6" s="64"/>
      <c r="L6" s="64"/>
      <c r="M6" s="8"/>
      <c r="N6" s="8"/>
    </row>
    <row r="7" spans="1:14" s="8" customFormat="1" ht="36" customHeight="1">
      <c r="A7" s="65" t="s">
        <v>5</v>
      </c>
      <c r="B7" s="65"/>
      <c r="C7" s="61" t="s">
        <v>70</v>
      </c>
      <c r="D7" s="62"/>
      <c r="E7" s="62"/>
      <c r="F7" s="63"/>
      <c r="G7" s="58" t="s">
        <v>78</v>
      </c>
      <c r="H7" s="58"/>
      <c r="I7" s="58"/>
      <c r="J7" s="58"/>
      <c r="K7" s="58" t="s">
        <v>22</v>
      </c>
      <c r="L7" s="58"/>
      <c r="M7" s="58"/>
      <c r="N7" s="58"/>
    </row>
    <row r="8" spans="1:14" s="8" customFormat="1" ht="20.45" customHeight="1">
      <c r="A8" s="65"/>
      <c r="B8" s="65"/>
      <c r="C8" s="58" t="s">
        <v>21</v>
      </c>
      <c r="D8" s="59" t="s">
        <v>6</v>
      </c>
      <c r="E8" s="59"/>
      <c r="F8" s="59"/>
      <c r="G8" s="58" t="s">
        <v>21</v>
      </c>
      <c r="H8" s="59" t="s">
        <v>7</v>
      </c>
      <c r="I8" s="59"/>
      <c r="J8" s="59"/>
      <c r="K8" s="58" t="s">
        <v>21</v>
      </c>
      <c r="L8" s="59" t="s">
        <v>7</v>
      </c>
      <c r="M8" s="59"/>
      <c r="N8" s="59"/>
    </row>
    <row r="9" spans="1:14" s="8" customFormat="1" ht="17.25" customHeight="1">
      <c r="A9" s="65"/>
      <c r="B9" s="65"/>
      <c r="C9" s="58"/>
      <c r="D9" s="60" t="s">
        <v>24</v>
      </c>
      <c r="E9" s="60" t="s">
        <v>25</v>
      </c>
      <c r="F9" s="60"/>
      <c r="G9" s="58"/>
      <c r="H9" s="60" t="s">
        <v>24</v>
      </c>
      <c r="I9" s="60" t="s">
        <v>25</v>
      </c>
      <c r="J9" s="60"/>
      <c r="K9" s="58"/>
      <c r="L9" s="60" t="s">
        <v>24</v>
      </c>
      <c r="M9" s="60" t="s">
        <v>25</v>
      </c>
      <c r="N9" s="60"/>
    </row>
    <row r="10" spans="1:14" s="8" customFormat="1" ht="22.5" customHeight="1">
      <c r="A10" s="65"/>
      <c r="B10" s="65"/>
      <c r="C10" s="58"/>
      <c r="D10" s="60"/>
      <c r="E10" s="60" t="s">
        <v>42</v>
      </c>
      <c r="F10" s="49" t="s">
        <v>43</v>
      </c>
      <c r="G10" s="58"/>
      <c r="H10" s="60"/>
      <c r="I10" s="60" t="s">
        <v>42</v>
      </c>
      <c r="J10" s="49" t="s">
        <v>43</v>
      </c>
      <c r="K10" s="58"/>
      <c r="L10" s="60"/>
      <c r="M10" s="60" t="s">
        <v>42</v>
      </c>
      <c r="N10" s="49" t="s">
        <v>43</v>
      </c>
    </row>
    <row r="11" spans="1:14" s="8" customFormat="1" ht="36.75" customHeight="1">
      <c r="A11" s="65"/>
      <c r="B11" s="65"/>
      <c r="C11" s="58"/>
      <c r="D11" s="60"/>
      <c r="E11" s="60"/>
      <c r="F11" s="49" t="s">
        <v>44</v>
      </c>
      <c r="G11" s="58"/>
      <c r="H11" s="60"/>
      <c r="I11" s="60"/>
      <c r="J11" s="49" t="s">
        <v>44</v>
      </c>
      <c r="K11" s="58"/>
      <c r="L11" s="60"/>
      <c r="M11" s="60"/>
      <c r="N11" s="49" t="s">
        <v>44</v>
      </c>
    </row>
    <row r="12" spans="1:14" s="8" customFormat="1" ht="15.75">
      <c r="A12" s="9">
        <v>1</v>
      </c>
      <c r="B12" s="9">
        <v>2</v>
      </c>
      <c r="C12" s="10">
        <v>3</v>
      </c>
      <c r="D12" s="10">
        <v>4</v>
      </c>
      <c r="E12" s="9">
        <v>5</v>
      </c>
      <c r="F12" s="9">
        <v>6</v>
      </c>
      <c r="G12" s="9">
        <v>7</v>
      </c>
      <c r="H12" s="9">
        <v>8</v>
      </c>
      <c r="I12" s="9">
        <v>9</v>
      </c>
      <c r="J12" s="9">
        <v>10</v>
      </c>
      <c r="K12" s="9">
        <v>11</v>
      </c>
      <c r="L12" s="9">
        <v>12</v>
      </c>
      <c r="M12" s="9">
        <v>13</v>
      </c>
      <c r="N12" s="9">
        <v>14</v>
      </c>
    </row>
    <row r="13" spans="1:14" s="8" customFormat="1" ht="16.5" customHeight="1">
      <c r="A13" s="31">
        <v>10000000</v>
      </c>
      <c r="B13" s="32" t="s">
        <v>8</v>
      </c>
      <c r="C13" s="33">
        <f>D13+E13</f>
        <v>369477.1</v>
      </c>
      <c r="D13" s="33">
        <f>D14+D19+D21+D39</f>
        <v>369287.1</v>
      </c>
      <c r="E13" s="33">
        <f>E14+E19+E21+E39</f>
        <v>190</v>
      </c>
      <c r="F13" s="33">
        <f>F14+F19+F21+F39</f>
        <v>0</v>
      </c>
      <c r="G13" s="33">
        <f>H13+I13</f>
        <v>387290.6</v>
      </c>
      <c r="H13" s="33">
        <f>H14+H19+H21+H39+H18</f>
        <v>387093.6</v>
      </c>
      <c r="I13" s="33">
        <f>I39</f>
        <v>197</v>
      </c>
      <c r="J13" s="33"/>
      <c r="K13" s="33">
        <f t="shared" ref="K13:L15" si="0">G13/C13*100</f>
        <v>104.82127309107925</v>
      </c>
      <c r="L13" s="33">
        <f t="shared" si="0"/>
        <v>104.8218581152713</v>
      </c>
      <c r="M13" s="33"/>
      <c r="N13" s="33"/>
    </row>
    <row r="14" spans="1:14" s="12" customFormat="1" ht="33.75" customHeight="1">
      <c r="A14" s="34">
        <v>11000000</v>
      </c>
      <c r="B14" s="31" t="s">
        <v>27</v>
      </c>
      <c r="C14" s="33">
        <f t="shared" ref="C14:C78" si="1">D14+E14</f>
        <v>200800</v>
      </c>
      <c r="D14" s="33">
        <f>D15+D16</f>
        <v>200800</v>
      </c>
      <c r="E14" s="33"/>
      <c r="F14" s="33"/>
      <c r="G14" s="33">
        <f>H14+I14</f>
        <v>209637.19999999998</v>
      </c>
      <c r="H14" s="33">
        <f>H15+H16</f>
        <v>209637.19999999998</v>
      </c>
      <c r="I14" s="33"/>
      <c r="J14" s="33"/>
      <c r="K14" s="33">
        <f t="shared" si="0"/>
        <v>104.40099601593624</v>
      </c>
      <c r="L14" s="33">
        <f t="shared" si="0"/>
        <v>104.40099601593624</v>
      </c>
      <c r="M14" s="33"/>
      <c r="N14" s="33"/>
    </row>
    <row r="15" spans="1:14" s="12" customFormat="1" ht="18" customHeight="1">
      <c r="A15" s="35">
        <v>11010000</v>
      </c>
      <c r="B15" s="36" t="s">
        <v>69</v>
      </c>
      <c r="C15" s="37">
        <f t="shared" si="1"/>
        <v>200800</v>
      </c>
      <c r="D15" s="37">
        <v>200800</v>
      </c>
      <c r="E15" s="37"/>
      <c r="F15" s="37"/>
      <c r="G15" s="37">
        <f>H15+I15</f>
        <v>211002.3</v>
      </c>
      <c r="H15" s="37">
        <v>211002.3</v>
      </c>
      <c r="I15" s="37"/>
      <c r="J15" s="37"/>
      <c r="K15" s="37">
        <f t="shared" si="0"/>
        <v>105.0808266932271</v>
      </c>
      <c r="L15" s="37">
        <f t="shared" si="0"/>
        <v>105.0808266932271</v>
      </c>
      <c r="M15" s="33"/>
      <c r="N15" s="33"/>
    </row>
    <row r="16" spans="1:14" s="29" customFormat="1" ht="18" customHeight="1">
      <c r="A16" s="31">
        <v>11020000</v>
      </c>
      <c r="B16" s="31" t="s">
        <v>35</v>
      </c>
      <c r="C16" s="33">
        <f>C17</f>
        <v>0</v>
      </c>
      <c r="D16" s="33">
        <f>D17</f>
        <v>0</v>
      </c>
      <c r="E16" s="33"/>
      <c r="F16" s="33"/>
      <c r="G16" s="33">
        <f>G17</f>
        <v>-1365.1</v>
      </c>
      <c r="H16" s="33">
        <f>H17</f>
        <v>-1365.1</v>
      </c>
      <c r="I16" s="33"/>
      <c r="J16" s="33"/>
      <c r="K16" s="33"/>
      <c r="L16" s="33"/>
      <c r="M16" s="33"/>
      <c r="N16" s="33"/>
    </row>
    <row r="17" spans="1:14" s="12" customFormat="1" ht="33.75" customHeight="1">
      <c r="A17" s="35">
        <v>11020200</v>
      </c>
      <c r="B17" s="36" t="s">
        <v>9</v>
      </c>
      <c r="C17" s="37">
        <f t="shared" si="1"/>
        <v>0</v>
      </c>
      <c r="D17" s="37">
        <v>0</v>
      </c>
      <c r="E17" s="37"/>
      <c r="F17" s="37"/>
      <c r="G17" s="37">
        <f t="shared" ref="G17:G22" si="2">H17+I17</f>
        <v>-1365.1</v>
      </c>
      <c r="H17" s="37">
        <v>-1365.1</v>
      </c>
      <c r="I17" s="37"/>
      <c r="J17" s="37"/>
      <c r="K17" s="37"/>
      <c r="L17" s="37"/>
      <c r="M17" s="33"/>
      <c r="N17" s="33"/>
    </row>
    <row r="18" spans="1:14" s="12" customFormat="1" ht="19.5" customHeight="1">
      <c r="A18" s="35">
        <v>13020200</v>
      </c>
      <c r="B18" s="36" t="s">
        <v>76</v>
      </c>
      <c r="C18" s="37"/>
      <c r="D18" s="37"/>
      <c r="E18" s="37"/>
      <c r="F18" s="37"/>
      <c r="G18" s="37">
        <f t="shared" si="2"/>
        <v>0.1</v>
      </c>
      <c r="H18" s="37">
        <v>0.1</v>
      </c>
      <c r="I18" s="37"/>
      <c r="J18" s="37"/>
      <c r="K18" s="37"/>
      <c r="L18" s="37"/>
      <c r="M18" s="33"/>
      <c r="N18" s="33"/>
    </row>
    <row r="19" spans="1:14" s="8" customFormat="1" ht="18" customHeight="1">
      <c r="A19" s="52">
        <v>14000000</v>
      </c>
      <c r="B19" s="53" t="s">
        <v>46</v>
      </c>
      <c r="C19" s="33">
        <f t="shared" si="1"/>
        <v>20800</v>
      </c>
      <c r="D19" s="33">
        <f>D20</f>
        <v>20800</v>
      </c>
      <c r="E19" s="33"/>
      <c r="F19" s="33"/>
      <c r="G19" s="33">
        <f t="shared" si="2"/>
        <v>22427.1</v>
      </c>
      <c r="H19" s="33">
        <f>H20</f>
        <v>22427.1</v>
      </c>
      <c r="I19" s="33"/>
      <c r="J19" s="33"/>
      <c r="K19" s="33">
        <f t="shared" ref="K19:L34" si="3">G19/C19*100</f>
        <v>107.82259615384615</v>
      </c>
      <c r="L19" s="33">
        <f t="shared" si="3"/>
        <v>107.82259615384615</v>
      </c>
      <c r="M19" s="33"/>
      <c r="N19" s="33"/>
    </row>
    <row r="20" spans="1:14" s="8" customFormat="1" ht="31.5">
      <c r="A20" s="54">
        <v>14040000</v>
      </c>
      <c r="B20" s="54" t="s">
        <v>47</v>
      </c>
      <c r="C20" s="37">
        <f t="shared" si="1"/>
        <v>20800</v>
      </c>
      <c r="D20" s="37">
        <v>20800</v>
      </c>
      <c r="E20" s="37"/>
      <c r="F20" s="37"/>
      <c r="G20" s="37">
        <f t="shared" si="2"/>
        <v>22427.1</v>
      </c>
      <c r="H20" s="37">
        <v>22427.1</v>
      </c>
      <c r="I20" s="37"/>
      <c r="J20" s="37"/>
      <c r="K20" s="37">
        <f t="shared" si="3"/>
        <v>107.82259615384615</v>
      </c>
      <c r="L20" s="37">
        <f t="shared" si="3"/>
        <v>107.82259615384615</v>
      </c>
      <c r="M20" s="37"/>
      <c r="N20" s="33"/>
    </row>
    <row r="21" spans="1:14" s="13" customFormat="1" ht="15.75">
      <c r="A21" s="34">
        <v>18000000</v>
      </c>
      <c r="B21" s="31" t="s">
        <v>10</v>
      </c>
      <c r="C21" s="33">
        <f>D21+E21</f>
        <v>147687.1</v>
      </c>
      <c r="D21" s="33">
        <f>D22+D36+D38</f>
        <v>147687.1</v>
      </c>
      <c r="E21" s="33"/>
      <c r="F21" s="33"/>
      <c r="G21" s="33">
        <f t="shared" si="2"/>
        <v>155029.19999999998</v>
      </c>
      <c r="H21" s="33">
        <f>H22+H36+H38+H37</f>
        <v>155029.19999999998</v>
      </c>
      <c r="I21" s="33"/>
      <c r="J21" s="33"/>
      <c r="K21" s="33">
        <f t="shared" si="3"/>
        <v>104.97138883490837</v>
      </c>
      <c r="L21" s="33">
        <f t="shared" si="3"/>
        <v>104.97138883490837</v>
      </c>
      <c r="M21" s="33"/>
      <c r="N21" s="33"/>
    </row>
    <row r="22" spans="1:14" s="13" customFormat="1" ht="15.75">
      <c r="A22" s="55">
        <v>18010000</v>
      </c>
      <c r="B22" s="55" t="s">
        <v>48</v>
      </c>
      <c r="C22" s="33">
        <f>D22+E22</f>
        <v>123557.1</v>
      </c>
      <c r="D22" s="33">
        <f>D23+D28+D33</f>
        <v>123557.1</v>
      </c>
      <c r="E22" s="33"/>
      <c r="F22" s="33"/>
      <c r="G22" s="33">
        <f t="shared" si="2"/>
        <v>127340.29999999999</v>
      </c>
      <c r="H22" s="33">
        <f>H23+H28+H33</f>
        <v>127340.29999999999</v>
      </c>
      <c r="I22" s="33"/>
      <c r="J22" s="33"/>
      <c r="K22" s="33">
        <f t="shared" si="3"/>
        <v>103.06190417224099</v>
      </c>
      <c r="L22" s="33">
        <f t="shared" si="3"/>
        <v>103.06190417224099</v>
      </c>
      <c r="M22" s="33"/>
      <c r="N22" s="33"/>
    </row>
    <row r="23" spans="1:14" s="13" customFormat="1" ht="15.75">
      <c r="A23" s="55"/>
      <c r="B23" s="55" t="s">
        <v>41</v>
      </c>
      <c r="C23" s="33">
        <f>SUM(C24:C27)</f>
        <v>3445</v>
      </c>
      <c r="D23" s="33">
        <f>SUM(D24:D27)</f>
        <v>3445</v>
      </c>
      <c r="E23" s="33"/>
      <c r="F23" s="33"/>
      <c r="G23" s="33">
        <f>SUM(G24:G27)</f>
        <v>4113.7</v>
      </c>
      <c r="H23" s="33">
        <f>SUM(H24:H27)</f>
        <v>4113.7</v>
      </c>
      <c r="I23" s="33"/>
      <c r="J23" s="33"/>
      <c r="K23" s="33">
        <f t="shared" si="3"/>
        <v>119.41074020319303</v>
      </c>
      <c r="L23" s="33">
        <f t="shared" si="3"/>
        <v>119.41074020319303</v>
      </c>
      <c r="M23" s="33"/>
      <c r="N23" s="33"/>
    </row>
    <row r="24" spans="1:14" s="13" customFormat="1" ht="31.5">
      <c r="A24" s="56">
        <v>18010100</v>
      </c>
      <c r="B24" s="56" t="s">
        <v>49</v>
      </c>
      <c r="C24" s="37">
        <f t="shared" ref="C24:C36" si="4">D24</f>
        <v>17</v>
      </c>
      <c r="D24" s="37">
        <v>17</v>
      </c>
      <c r="E24" s="37"/>
      <c r="F24" s="37"/>
      <c r="G24" s="37">
        <f t="shared" ref="G24:G37" si="5">H24</f>
        <v>19</v>
      </c>
      <c r="H24" s="37">
        <v>19</v>
      </c>
      <c r="I24" s="37"/>
      <c r="J24" s="37"/>
      <c r="K24" s="37">
        <f t="shared" si="3"/>
        <v>111.76470588235294</v>
      </c>
      <c r="L24" s="37">
        <f t="shared" si="3"/>
        <v>111.76470588235294</v>
      </c>
      <c r="M24" s="33"/>
      <c r="N24" s="33"/>
    </row>
    <row r="25" spans="1:14" s="13" customFormat="1" ht="31.5">
      <c r="A25" s="56">
        <v>18010200</v>
      </c>
      <c r="B25" s="56" t="s">
        <v>50</v>
      </c>
      <c r="C25" s="37">
        <f t="shared" si="4"/>
        <v>219.5</v>
      </c>
      <c r="D25" s="37">
        <v>219.5</v>
      </c>
      <c r="E25" s="37"/>
      <c r="F25" s="37"/>
      <c r="G25" s="37">
        <f t="shared" si="5"/>
        <v>230.9</v>
      </c>
      <c r="H25" s="37">
        <v>230.9</v>
      </c>
      <c r="I25" s="37"/>
      <c r="J25" s="37"/>
      <c r="K25" s="37">
        <f t="shared" si="3"/>
        <v>105.19362186788155</v>
      </c>
      <c r="L25" s="37">
        <f t="shared" si="3"/>
        <v>105.19362186788155</v>
      </c>
      <c r="M25" s="33"/>
      <c r="N25" s="33"/>
    </row>
    <row r="26" spans="1:14" s="13" customFormat="1" ht="31.5">
      <c r="A26" s="56">
        <v>18010300</v>
      </c>
      <c r="B26" s="56" t="s">
        <v>51</v>
      </c>
      <c r="C26" s="37">
        <f t="shared" si="4"/>
        <v>213.5</v>
      </c>
      <c r="D26" s="37">
        <v>213.5</v>
      </c>
      <c r="E26" s="37"/>
      <c r="F26" s="37"/>
      <c r="G26" s="37">
        <f t="shared" si="5"/>
        <v>614.4</v>
      </c>
      <c r="H26" s="37">
        <v>614.4</v>
      </c>
      <c r="I26" s="37"/>
      <c r="J26" s="37"/>
      <c r="K26" s="37">
        <f t="shared" si="3"/>
        <v>287.77517564402808</v>
      </c>
      <c r="L26" s="37">
        <f t="shared" si="3"/>
        <v>287.77517564402808</v>
      </c>
      <c r="M26" s="33"/>
      <c r="N26" s="33"/>
    </row>
    <row r="27" spans="1:14" s="13" customFormat="1" ht="31.5">
      <c r="A27" s="56">
        <v>18010400</v>
      </c>
      <c r="B27" s="56" t="s">
        <v>52</v>
      </c>
      <c r="C27" s="37">
        <f t="shared" si="4"/>
        <v>2995</v>
      </c>
      <c r="D27" s="37">
        <v>2995</v>
      </c>
      <c r="E27" s="37"/>
      <c r="F27" s="37"/>
      <c r="G27" s="37">
        <f t="shared" si="5"/>
        <v>3249.4</v>
      </c>
      <c r="H27" s="37">
        <v>3249.4</v>
      </c>
      <c r="I27" s="37"/>
      <c r="J27" s="37"/>
      <c r="K27" s="37">
        <f t="shared" si="3"/>
        <v>108.4941569282137</v>
      </c>
      <c r="L27" s="37">
        <f t="shared" si="3"/>
        <v>108.4941569282137</v>
      </c>
      <c r="M27" s="33"/>
      <c r="N27" s="33"/>
    </row>
    <row r="28" spans="1:14" s="13" customFormat="1" ht="15.75">
      <c r="A28" s="55"/>
      <c r="B28" s="55" t="s">
        <v>60</v>
      </c>
      <c r="C28" s="33">
        <f>D28</f>
        <v>119646.1</v>
      </c>
      <c r="D28" s="33">
        <f>D29+D30+D31+D32</f>
        <v>119646.1</v>
      </c>
      <c r="E28" s="33"/>
      <c r="F28" s="33"/>
      <c r="G28" s="33">
        <f>H28</f>
        <v>122676.59999999999</v>
      </c>
      <c r="H28" s="33">
        <f>H29+H30+H31+H32</f>
        <v>122676.59999999999</v>
      </c>
      <c r="I28" s="33"/>
      <c r="J28" s="33"/>
      <c r="K28" s="33">
        <f t="shared" si="3"/>
        <v>102.53288657131321</v>
      </c>
      <c r="L28" s="33">
        <f t="shared" si="3"/>
        <v>102.53288657131321</v>
      </c>
      <c r="M28" s="33"/>
      <c r="N28" s="33"/>
    </row>
    <row r="29" spans="1:14" s="13" customFormat="1" ht="15.75">
      <c r="A29" s="56">
        <v>18010500</v>
      </c>
      <c r="B29" s="56" t="s">
        <v>53</v>
      </c>
      <c r="C29" s="37">
        <f t="shared" si="4"/>
        <v>46100</v>
      </c>
      <c r="D29" s="37">
        <v>46100</v>
      </c>
      <c r="E29" s="33"/>
      <c r="F29" s="33"/>
      <c r="G29" s="37">
        <f t="shared" si="5"/>
        <v>46438</v>
      </c>
      <c r="H29" s="37">
        <v>46438</v>
      </c>
      <c r="I29" s="33"/>
      <c r="J29" s="33"/>
      <c r="K29" s="37">
        <f t="shared" si="3"/>
        <v>100.73318872017354</v>
      </c>
      <c r="L29" s="37">
        <f t="shared" si="3"/>
        <v>100.73318872017354</v>
      </c>
      <c r="M29" s="33"/>
      <c r="N29" s="33"/>
    </row>
    <row r="30" spans="1:14" s="13" customFormat="1" ht="15.75">
      <c r="A30" s="56">
        <v>18010600</v>
      </c>
      <c r="B30" s="56" t="s">
        <v>54</v>
      </c>
      <c r="C30" s="37">
        <f t="shared" si="4"/>
        <v>65900</v>
      </c>
      <c r="D30" s="37">
        <v>65900</v>
      </c>
      <c r="E30" s="33"/>
      <c r="F30" s="33"/>
      <c r="G30" s="37">
        <f t="shared" si="5"/>
        <v>68104.7</v>
      </c>
      <c r="H30" s="37">
        <v>68104.7</v>
      </c>
      <c r="I30" s="33"/>
      <c r="J30" s="33"/>
      <c r="K30" s="37">
        <f t="shared" si="3"/>
        <v>103.34552352048559</v>
      </c>
      <c r="L30" s="37">
        <f t="shared" si="3"/>
        <v>103.34552352048559</v>
      </c>
      <c r="M30" s="33"/>
      <c r="N30" s="33"/>
    </row>
    <row r="31" spans="1:14" s="13" customFormat="1" ht="15.75">
      <c r="A31" s="56">
        <v>18010700</v>
      </c>
      <c r="B31" s="56" t="s">
        <v>55</v>
      </c>
      <c r="C31" s="37">
        <f t="shared" si="4"/>
        <v>670</v>
      </c>
      <c r="D31" s="37">
        <v>670</v>
      </c>
      <c r="E31" s="33"/>
      <c r="F31" s="33"/>
      <c r="G31" s="37">
        <f t="shared" si="5"/>
        <v>879.5</v>
      </c>
      <c r="H31" s="37">
        <v>879.5</v>
      </c>
      <c r="I31" s="33"/>
      <c r="J31" s="33"/>
      <c r="K31" s="37">
        <f t="shared" si="3"/>
        <v>131.26865671641792</v>
      </c>
      <c r="L31" s="37">
        <f t="shared" si="3"/>
        <v>131.26865671641792</v>
      </c>
      <c r="M31" s="33"/>
      <c r="N31" s="33"/>
    </row>
    <row r="32" spans="1:14" s="13" customFormat="1" ht="15.75">
      <c r="A32" s="56">
        <v>18010900</v>
      </c>
      <c r="B32" s="56" t="s">
        <v>56</v>
      </c>
      <c r="C32" s="37">
        <f t="shared" si="4"/>
        <v>6976.1</v>
      </c>
      <c r="D32" s="37">
        <v>6976.1</v>
      </c>
      <c r="E32" s="33"/>
      <c r="F32" s="33"/>
      <c r="G32" s="37">
        <f t="shared" si="5"/>
        <v>7254.4</v>
      </c>
      <c r="H32" s="37">
        <v>7254.4</v>
      </c>
      <c r="I32" s="33"/>
      <c r="J32" s="33"/>
      <c r="K32" s="37">
        <f t="shared" si="3"/>
        <v>103.98933501526639</v>
      </c>
      <c r="L32" s="37">
        <f t="shared" si="3"/>
        <v>103.98933501526639</v>
      </c>
      <c r="M32" s="33"/>
      <c r="N32" s="33"/>
    </row>
    <row r="33" spans="1:15" s="13" customFormat="1" ht="15.75">
      <c r="A33" s="55"/>
      <c r="B33" s="55" t="s">
        <v>61</v>
      </c>
      <c r="C33" s="33">
        <f>C34+C35</f>
        <v>466</v>
      </c>
      <c r="D33" s="33">
        <f>D34+D35</f>
        <v>466</v>
      </c>
      <c r="E33" s="33"/>
      <c r="F33" s="33"/>
      <c r="G33" s="33">
        <f>G34+G35</f>
        <v>550</v>
      </c>
      <c r="H33" s="33">
        <f>H34+H35</f>
        <v>550</v>
      </c>
      <c r="I33" s="33"/>
      <c r="J33" s="33"/>
      <c r="K33" s="33">
        <f t="shared" si="3"/>
        <v>118.02575107296138</v>
      </c>
      <c r="L33" s="33">
        <f t="shared" si="3"/>
        <v>118.02575107296138</v>
      </c>
      <c r="M33" s="33"/>
      <c r="N33" s="33"/>
    </row>
    <row r="34" spans="1:15" s="8" customFormat="1" ht="15.75">
      <c r="A34" s="56">
        <v>18011000</v>
      </c>
      <c r="B34" s="56" t="s">
        <v>57</v>
      </c>
      <c r="C34" s="37">
        <f t="shared" si="4"/>
        <v>200</v>
      </c>
      <c r="D34" s="37">
        <v>200</v>
      </c>
      <c r="E34" s="37"/>
      <c r="F34" s="37"/>
      <c r="G34" s="37">
        <f t="shared" si="5"/>
        <v>275</v>
      </c>
      <c r="H34" s="37">
        <v>275</v>
      </c>
      <c r="I34" s="37"/>
      <c r="J34" s="37"/>
      <c r="K34" s="37">
        <f t="shared" si="3"/>
        <v>137.5</v>
      </c>
      <c r="L34" s="37">
        <f t="shared" si="3"/>
        <v>137.5</v>
      </c>
      <c r="M34" s="37"/>
      <c r="N34" s="37"/>
    </row>
    <row r="35" spans="1:15" s="8" customFormat="1" ht="15.75">
      <c r="A35" s="56">
        <v>18011100</v>
      </c>
      <c r="B35" s="56" t="s">
        <v>58</v>
      </c>
      <c r="C35" s="37">
        <f t="shared" si="4"/>
        <v>266</v>
      </c>
      <c r="D35" s="37">
        <v>266</v>
      </c>
      <c r="E35" s="37"/>
      <c r="F35" s="37"/>
      <c r="G35" s="37">
        <f t="shared" si="5"/>
        <v>275</v>
      </c>
      <c r="H35" s="37">
        <v>275</v>
      </c>
      <c r="I35" s="37"/>
      <c r="J35" s="37"/>
      <c r="K35" s="37">
        <f>G35/C35*100</f>
        <v>103.38345864661653</v>
      </c>
      <c r="L35" s="37">
        <f>H35/D35*100</f>
        <v>103.38345864661653</v>
      </c>
      <c r="M35" s="37"/>
      <c r="N35" s="37"/>
    </row>
    <row r="36" spans="1:15" s="13" customFormat="1" ht="15.75">
      <c r="A36" s="55">
        <v>18030000</v>
      </c>
      <c r="B36" s="55" t="s">
        <v>59</v>
      </c>
      <c r="C36" s="33">
        <f t="shared" si="4"/>
        <v>60</v>
      </c>
      <c r="D36" s="33">
        <v>60</v>
      </c>
      <c r="E36" s="33"/>
      <c r="F36" s="33"/>
      <c r="G36" s="33">
        <f t="shared" si="5"/>
        <v>89.7</v>
      </c>
      <c r="H36" s="33">
        <v>89.7</v>
      </c>
      <c r="I36" s="33"/>
      <c r="J36" s="33"/>
      <c r="K36" s="33">
        <f>G36/C36*100</f>
        <v>149.5</v>
      </c>
      <c r="L36" s="33">
        <f>H36/D36*100</f>
        <v>149.5</v>
      </c>
      <c r="M36" s="33"/>
      <c r="N36" s="33"/>
    </row>
    <row r="37" spans="1:15" s="13" customFormat="1" ht="15.75">
      <c r="A37" s="55">
        <v>18040000</v>
      </c>
      <c r="B37" s="55" t="s">
        <v>62</v>
      </c>
      <c r="C37" s="33"/>
      <c r="D37" s="33"/>
      <c r="E37" s="33"/>
      <c r="F37" s="33"/>
      <c r="G37" s="33">
        <f t="shared" si="5"/>
        <v>-29.9</v>
      </c>
      <c r="H37" s="33">
        <v>-29.9</v>
      </c>
      <c r="I37" s="33"/>
      <c r="J37" s="33"/>
      <c r="K37" s="33"/>
      <c r="L37" s="33"/>
      <c r="M37" s="33"/>
      <c r="N37" s="33"/>
    </row>
    <row r="38" spans="1:15" s="13" customFormat="1" ht="15.75">
      <c r="A38" s="34">
        <v>18050000</v>
      </c>
      <c r="B38" s="31" t="s">
        <v>33</v>
      </c>
      <c r="C38" s="33">
        <f t="shared" si="1"/>
        <v>24070</v>
      </c>
      <c r="D38" s="33">
        <v>24070</v>
      </c>
      <c r="E38" s="33"/>
      <c r="F38" s="33"/>
      <c r="G38" s="33">
        <f t="shared" ref="G38:G53" si="6">H38+I38</f>
        <v>27629.1</v>
      </c>
      <c r="H38" s="33">
        <v>27629.1</v>
      </c>
      <c r="I38" s="33"/>
      <c r="J38" s="33"/>
      <c r="K38" s="33">
        <f t="shared" ref="K38:M57" si="7">G38/C38*100</f>
        <v>114.7864561695056</v>
      </c>
      <c r="L38" s="33">
        <f t="shared" si="7"/>
        <v>114.7864561695056</v>
      </c>
      <c r="M38" s="33"/>
      <c r="N38" s="33"/>
    </row>
    <row r="39" spans="1:15" s="13" customFormat="1" ht="15.75">
      <c r="A39" s="34">
        <v>19000000</v>
      </c>
      <c r="B39" s="31" t="s">
        <v>34</v>
      </c>
      <c r="C39" s="33">
        <f t="shared" si="1"/>
        <v>190</v>
      </c>
      <c r="D39" s="33">
        <f>D40</f>
        <v>0</v>
      </c>
      <c r="E39" s="33">
        <f>E40</f>
        <v>190</v>
      </c>
      <c r="F39" s="33">
        <f>F40</f>
        <v>0</v>
      </c>
      <c r="G39" s="33">
        <f t="shared" si="6"/>
        <v>197</v>
      </c>
      <c r="H39" s="33">
        <f>H40</f>
        <v>0</v>
      </c>
      <c r="I39" s="33">
        <f>I40</f>
        <v>197</v>
      </c>
      <c r="J39" s="33"/>
      <c r="K39" s="33">
        <f t="shared" si="7"/>
        <v>103.68421052631578</v>
      </c>
      <c r="L39" s="33"/>
      <c r="M39" s="33">
        <f t="shared" si="7"/>
        <v>103.68421052631578</v>
      </c>
      <c r="N39" s="33"/>
    </row>
    <row r="40" spans="1:15" s="8" customFormat="1" ht="15.75">
      <c r="A40" s="35">
        <v>19010000</v>
      </c>
      <c r="B40" s="36" t="s">
        <v>32</v>
      </c>
      <c r="C40" s="37">
        <f t="shared" si="1"/>
        <v>190</v>
      </c>
      <c r="D40" s="37"/>
      <c r="E40" s="37">
        <v>190</v>
      </c>
      <c r="F40" s="37"/>
      <c r="G40" s="37">
        <f t="shared" si="6"/>
        <v>197</v>
      </c>
      <c r="H40" s="37"/>
      <c r="I40" s="37">
        <v>197</v>
      </c>
      <c r="J40" s="37"/>
      <c r="K40" s="37">
        <f t="shared" si="7"/>
        <v>103.68421052631578</v>
      </c>
      <c r="L40" s="37"/>
      <c r="M40" s="37">
        <f t="shared" si="7"/>
        <v>103.68421052631578</v>
      </c>
      <c r="N40" s="33"/>
    </row>
    <row r="41" spans="1:15" s="8" customFormat="1" ht="15.75">
      <c r="A41" s="38">
        <v>20000000</v>
      </c>
      <c r="B41" s="40" t="s">
        <v>11</v>
      </c>
      <c r="C41" s="33">
        <f t="shared" si="1"/>
        <v>28557.5</v>
      </c>
      <c r="D41" s="33">
        <f>D42+D46+D54</f>
        <v>8170.2</v>
      </c>
      <c r="E41" s="33">
        <f>E42+E54+E59</f>
        <v>20387.3</v>
      </c>
      <c r="F41" s="33">
        <f>F42+F54+F59</f>
        <v>10377.5</v>
      </c>
      <c r="G41" s="33">
        <f t="shared" si="6"/>
        <v>30928.5</v>
      </c>
      <c r="H41" s="33">
        <f>H42+H46+H54</f>
        <v>9385.7000000000007</v>
      </c>
      <c r="I41" s="33">
        <f>I42+I54+I59</f>
        <v>21542.799999999999</v>
      </c>
      <c r="J41" s="33">
        <f>J42+J54+J59</f>
        <v>11447.8</v>
      </c>
      <c r="K41" s="33">
        <f t="shared" si="7"/>
        <v>108.30254749190232</v>
      </c>
      <c r="L41" s="33">
        <f t="shared" si="7"/>
        <v>114.87723678734916</v>
      </c>
      <c r="M41" s="33">
        <f t="shared" si="7"/>
        <v>105.66774413482905</v>
      </c>
      <c r="N41" s="33">
        <f>J41/F41*100</f>
        <v>110.31365935919055</v>
      </c>
    </row>
    <row r="42" spans="1:15" s="8" customFormat="1" ht="15.75">
      <c r="A42" s="34">
        <v>21000000</v>
      </c>
      <c r="B42" s="41" t="s">
        <v>20</v>
      </c>
      <c r="C42" s="33">
        <f t="shared" si="1"/>
        <v>62.2</v>
      </c>
      <c r="D42" s="39">
        <f>D43+D45</f>
        <v>62.2</v>
      </c>
      <c r="E42" s="39"/>
      <c r="F42" s="39"/>
      <c r="G42" s="33">
        <f t="shared" si="6"/>
        <v>232.3</v>
      </c>
      <c r="H42" s="39">
        <f>H43+H45+H44</f>
        <v>232.3</v>
      </c>
      <c r="I42" s="39"/>
      <c r="J42" s="39"/>
      <c r="K42" s="33">
        <f t="shared" si="7"/>
        <v>373.47266881028941</v>
      </c>
      <c r="L42" s="33">
        <f t="shared" si="7"/>
        <v>373.47266881028941</v>
      </c>
      <c r="M42" s="33"/>
      <c r="N42" s="33"/>
    </row>
    <row r="43" spans="1:15" s="8" customFormat="1" ht="31.5">
      <c r="A43" s="42">
        <v>21010300</v>
      </c>
      <c r="B43" s="43" t="s">
        <v>28</v>
      </c>
      <c r="C43" s="37">
        <f t="shared" si="1"/>
        <v>47.2</v>
      </c>
      <c r="D43" s="37">
        <v>47.2</v>
      </c>
      <c r="E43" s="37"/>
      <c r="F43" s="37"/>
      <c r="G43" s="37">
        <f t="shared" si="6"/>
        <v>66.7</v>
      </c>
      <c r="H43" s="37">
        <v>66.7</v>
      </c>
      <c r="I43" s="37"/>
      <c r="J43" s="37"/>
      <c r="K43" s="37">
        <f t="shared" si="7"/>
        <v>141.31355932203388</v>
      </c>
      <c r="L43" s="37">
        <f t="shared" si="7"/>
        <v>141.31355932203388</v>
      </c>
      <c r="M43" s="33"/>
      <c r="N43" s="33"/>
    </row>
    <row r="44" spans="1:15" s="8" customFormat="1" ht="47.25">
      <c r="A44" s="42">
        <v>21080900</v>
      </c>
      <c r="B44" s="43" t="s">
        <v>73</v>
      </c>
      <c r="C44" s="37">
        <v>0</v>
      </c>
      <c r="D44" s="37">
        <v>0</v>
      </c>
      <c r="E44" s="37"/>
      <c r="F44" s="37"/>
      <c r="G44" s="37">
        <f>H44</f>
        <v>0.5</v>
      </c>
      <c r="H44" s="37">
        <v>0.5</v>
      </c>
      <c r="I44" s="37"/>
      <c r="J44" s="37"/>
      <c r="K44" s="37"/>
      <c r="L44" s="37"/>
      <c r="M44" s="33"/>
      <c r="N44" s="33"/>
    </row>
    <row r="45" spans="1:15" s="8" customFormat="1" ht="15.75">
      <c r="A45" s="35">
        <v>21081100</v>
      </c>
      <c r="B45" s="36" t="s">
        <v>13</v>
      </c>
      <c r="C45" s="37">
        <f t="shared" si="1"/>
        <v>15</v>
      </c>
      <c r="D45" s="37">
        <v>15</v>
      </c>
      <c r="E45" s="37"/>
      <c r="F45" s="37"/>
      <c r="G45" s="37">
        <f t="shared" si="6"/>
        <v>165.1</v>
      </c>
      <c r="H45" s="37">
        <v>165.1</v>
      </c>
      <c r="I45" s="37"/>
      <c r="J45" s="37"/>
      <c r="K45" s="37">
        <f t="shared" si="7"/>
        <v>1100.6666666666665</v>
      </c>
      <c r="L45" s="37">
        <f t="shared" si="7"/>
        <v>1100.6666666666665</v>
      </c>
      <c r="M45" s="33"/>
      <c r="N45" s="33"/>
      <c r="O45" s="12"/>
    </row>
    <row r="46" spans="1:15" s="8" customFormat="1" ht="31.5">
      <c r="A46" s="34">
        <v>22000000</v>
      </c>
      <c r="B46" s="31" t="s">
        <v>19</v>
      </c>
      <c r="C46" s="33">
        <f t="shared" si="1"/>
        <v>5308</v>
      </c>
      <c r="D46" s="33">
        <f>D47+D52+D53</f>
        <v>5308</v>
      </c>
      <c r="E46" s="33"/>
      <c r="F46" s="33"/>
      <c r="G46" s="33">
        <f t="shared" si="6"/>
        <v>5885.4000000000005</v>
      </c>
      <c r="H46" s="33">
        <f>H47+H52+H53</f>
        <v>5885.4000000000005</v>
      </c>
      <c r="I46" s="33"/>
      <c r="J46" s="33"/>
      <c r="K46" s="33">
        <f t="shared" si="7"/>
        <v>110.87792012057274</v>
      </c>
      <c r="L46" s="33">
        <f t="shared" si="7"/>
        <v>110.87792012057274</v>
      </c>
      <c r="M46" s="33"/>
      <c r="N46" s="33"/>
      <c r="O46" s="12"/>
    </row>
    <row r="47" spans="1:15" s="13" customFormat="1" ht="15.75">
      <c r="A47" s="34">
        <v>22010000</v>
      </c>
      <c r="B47" s="34" t="s">
        <v>39</v>
      </c>
      <c r="C47" s="33">
        <f>D47+E47</f>
        <v>1758</v>
      </c>
      <c r="D47" s="33">
        <f>D48+D50+D49+D51</f>
        <v>1758</v>
      </c>
      <c r="E47" s="33"/>
      <c r="F47" s="33"/>
      <c r="G47" s="33">
        <f t="shared" si="6"/>
        <v>2409.8000000000002</v>
      </c>
      <c r="H47" s="33">
        <f>H48+H50+H49+H51</f>
        <v>2409.8000000000002</v>
      </c>
      <c r="I47" s="33"/>
      <c r="J47" s="33"/>
      <c r="K47" s="33">
        <f t="shared" si="7"/>
        <v>137.07622298065985</v>
      </c>
      <c r="L47" s="33">
        <f t="shared" si="7"/>
        <v>137.07622298065985</v>
      </c>
      <c r="M47" s="33"/>
      <c r="N47" s="33"/>
    </row>
    <row r="48" spans="1:15" s="8" customFormat="1" ht="31.5">
      <c r="A48" s="35">
        <v>22010300</v>
      </c>
      <c r="B48" s="36" t="s">
        <v>74</v>
      </c>
      <c r="C48" s="37">
        <f>D48</f>
        <v>50</v>
      </c>
      <c r="D48" s="37">
        <v>50</v>
      </c>
      <c r="E48" s="37"/>
      <c r="F48" s="37"/>
      <c r="G48" s="37">
        <f t="shared" si="6"/>
        <v>58.7</v>
      </c>
      <c r="H48" s="37">
        <v>58.7</v>
      </c>
      <c r="I48" s="37"/>
      <c r="J48" s="37"/>
      <c r="K48" s="37"/>
      <c r="L48" s="37"/>
      <c r="M48" s="33"/>
      <c r="N48" s="33"/>
    </row>
    <row r="49" spans="1:14" s="8" customFormat="1" ht="15.75">
      <c r="A49" s="35">
        <v>22012500</v>
      </c>
      <c r="B49" s="36" t="s">
        <v>63</v>
      </c>
      <c r="C49" s="37">
        <f>D49+E49</f>
        <v>1500</v>
      </c>
      <c r="D49" s="37">
        <v>1500</v>
      </c>
      <c r="E49" s="37"/>
      <c r="F49" s="37"/>
      <c r="G49" s="37">
        <f>H49+I49</f>
        <v>2127.9</v>
      </c>
      <c r="H49" s="37">
        <v>2127.9</v>
      </c>
      <c r="I49" s="37"/>
      <c r="J49" s="37"/>
      <c r="K49" s="37">
        <f t="shared" ref="K49:L51" si="8">G49/C49*100</f>
        <v>141.86000000000001</v>
      </c>
      <c r="L49" s="37">
        <f t="shared" si="8"/>
        <v>141.86000000000001</v>
      </c>
      <c r="M49" s="33"/>
      <c r="N49" s="33"/>
    </row>
    <row r="50" spans="1:14" s="8" customFormat="1" ht="31.5">
      <c r="A50" s="35">
        <v>22012600</v>
      </c>
      <c r="B50" s="36" t="s">
        <v>72</v>
      </c>
      <c r="C50" s="37">
        <f>D50</f>
        <v>200</v>
      </c>
      <c r="D50" s="37">
        <v>200</v>
      </c>
      <c r="E50" s="37"/>
      <c r="F50" s="37"/>
      <c r="G50" s="37">
        <f t="shared" si="6"/>
        <v>206.1</v>
      </c>
      <c r="H50" s="37">
        <v>206.1</v>
      </c>
      <c r="I50" s="37"/>
      <c r="J50" s="37"/>
      <c r="K50" s="37">
        <f t="shared" si="8"/>
        <v>103.05</v>
      </c>
      <c r="L50" s="37">
        <f t="shared" si="8"/>
        <v>103.05</v>
      </c>
      <c r="M50" s="33"/>
      <c r="N50" s="33"/>
    </row>
    <row r="51" spans="1:14" s="8" customFormat="1" ht="63">
      <c r="A51" s="35">
        <v>22012900</v>
      </c>
      <c r="B51" s="36" t="s">
        <v>75</v>
      </c>
      <c r="C51" s="37">
        <f>D51</f>
        <v>8</v>
      </c>
      <c r="D51" s="37">
        <v>8</v>
      </c>
      <c r="E51" s="37"/>
      <c r="F51" s="37"/>
      <c r="G51" s="37">
        <f t="shared" si="6"/>
        <v>17.100000000000001</v>
      </c>
      <c r="H51" s="37">
        <v>17.100000000000001</v>
      </c>
      <c r="I51" s="37"/>
      <c r="J51" s="37"/>
      <c r="K51" s="37">
        <f t="shared" si="8"/>
        <v>213.75000000000003</v>
      </c>
      <c r="L51" s="37">
        <f t="shared" si="8"/>
        <v>213.75000000000003</v>
      </c>
      <c r="M51" s="33"/>
      <c r="N51" s="33"/>
    </row>
    <row r="52" spans="1:14" s="29" customFormat="1" ht="31.5">
      <c r="A52" s="34">
        <v>22080400</v>
      </c>
      <c r="B52" s="31" t="s">
        <v>45</v>
      </c>
      <c r="C52" s="33">
        <f t="shared" si="1"/>
        <v>2750</v>
      </c>
      <c r="D52" s="33">
        <v>2750</v>
      </c>
      <c r="E52" s="33"/>
      <c r="F52" s="33"/>
      <c r="G52" s="33">
        <f t="shared" si="6"/>
        <v>2819.4</v>
      </c>
      <c r="H52" s="33">
        <v>2819.4</v>
      </c>
      <c r="I52" s="33"/>
      <c r="J52" s="33"/>
      <c r="K52" s="33">
        <f t="shared" si="7"/>
        <v>102.52363636363637</v>
      </c>
      <c r="L52" s="33">
        <f t="shared" si="7"/>
        <v>102.52363636363637</v>
      </c>
      <c r="M52" s="33"/>
      <c r="N52" s="33"/>
    </row>
    <row r="53" spans="1:14" s="29" customFormat="1" ht="15.75">
      <c r="A53" s="34">
        <v>22090000</v>
      </c>
      <c r="B53" s="34" t="s">
        <v>12</v>
      </c>
      <c r="C53" s="33">
        <f t="shared" si="1"/>
        <v>800</v>
      </c>
      <c r="D53" s="33">
        <v>800</v>
      </c>
      <c r="E53" s="33"/>
      <c r="F53" s="33"/>
      <c r="G53" s="33">
        <f t="shared" si="6"/>
        <v>656.2</v>
      </c>
      <c r="H53" s="33">
        <v>656.2</v>
      </c>
      <c r="I53" s="33"/>
      <c r="J53" s="33"/>
      <c r="K53" s="33">
        <f t="shared" si="7"/>
        <v>82.025000000000006</v>
      </c>
      <c r="L53" s="33">
        <f t="shared" si="7"/>
        <v>82.025000000000006</v>
      </c>
      <c r="M53" s="33"/>
      <c r="N53" s="33"/>
    </row>
    <row r="54" spans="1:14" s="8" customFormat="1" ht="15.75">
      <c r="A54" s="34">
        <v>24000000</v>
      </c>
      <c r="B54" s="34" t="s">
        <v>14</v>
      </c>
      <c r="C54" s="33">
        <f>C55+C58</f>
        <v>13527.5</v>
      </c>
      <c r="D54" s="33">
        <f>D55</f>
        <v>2800</v>
      </c>
      <c r="E54" s="33">
        <f>E55+E58</f>
        <v>10727.5</v>
      </c>
      <c r="F54" s="33">
        <f>F55+F58</f>
        <v>10377.5</v>
      </c>
      <c r="G54" s="33">
        <f>G55+G58</f>
        <v>15069.8</v>
      </c>
      <c r="H54" s="33">
        <f>H55</f>
        <v>3268</v>
      </c>
      <c r="I54" s="33">
        <f>I55+I58</f>
        <v>11801.8</v>
      </c>
      <c r="J54" s="33">
        <f>J55+J58</f>
        <v>11447.8</v>
      </c>
      <c r="K54" s="33">
        <f t="shared" si="7"/>
        <v>111.40121973757159</v>
      </c>
      <c r="L54" s="33">
        <f t="shared" si="7"/>
        <v>116.71428571428571</v>
      </c>
      <c r="M54" s="33">
        <f t="shared" si="7"/>
        <v>110.01444884642272</v>
      </c>
      <c r="N54" s="33">
        <f>J54/F54*100</f>
        <v>110.31365935919055</v>
      </c>
    </row>
    <row r="55" spans="1:14" s="8" customFormat="1" ht="15.75">
      <c r="A55" s="34">
        <v>24060000</v>
      </c>
      <c r="B55" s="34" t="s">
        <v>1</v>
      </c>
      <c r="C55" s="33">
        <f t="shared" si="1"/>
        <v>3150</v>
      </c>
      <c r="D55" s="33">
        <f>D56+D57</f>
        <v>2800</v>
      </c>
      <c r="E55" s="33">
        <f>E56+E57</f>
        <v>350</v>
      </c>
      <c r="F55" s="33"/>
      <c r="G55" s="33">
        <f t="shared" ref="G55:G64" si="9">H55+I55</f>
        <v>3622</v>
      </c>
      <c r="H55" s="33">
        <f>H56+H57</f>
        <v>3268</v>
      </c>
      <c r="I55" s="33">
        <f>I56+I57</f>
        <v>354</v>
      </c>
      <c r="J55" s="33"/>
      <c r="K55" s="33">
        <f t="shared" si="7"/>
        <v>114.98412698412699</v>
      </c>
      <c r="L55" s="33">
        <f t="shared" si="7"/>
        <v>116.71428571428571</v>
      </c>
      <c r="M55" s="33">
        <f t="shared" si="7"/>
        <v>101.14285714285714</v>
      </c>
      <c r="N55" s="33"/>
    </row>
    <row r="56" spans="1:14" s="8" customFormat="1" ht="15.75">
      <c r="A56" s="35">
        <v>24060300</v>
      </c>
      <c r="B56" s="35" t="s">
        <v>1</v>
      </c>
      <c r="C56" s="37">
        <f t="shared" si="1"/>
        <v>2800</v>
      </c>
      <c r="D56" s="37">
        <v>2800</v>
      </c>
      <c r="E56" s="37"/>
      <c r="F56" s="37"/>
      <c r="G56" s="37">
        <f t="shared" si="9"/>
        <v>3268</v>
      </c>
      <c r="H56" s="37">
        <v>3268</v>
      </c>
      <c r="I56" s="37"/>
      <c r="J56" s="37"/>
      <c r="K56" s="37">
        <f t="shared" si="7"/>
        <v>116.71428571428571</v>
      </c>
      <c r="L56" s="37">
        <f t="shared" si="7"/>
        <v>116.71428571428571</v>
      </c>
      <c r="M56" s="37"/>
      <c r="N56" s="33"/>
    </row>
    <row r="57" spans="1:14" s="12" customFormat="1" ht="31.5">
      <c r="A57" s="35">
        <v>24062100</v>
      </c>
      <c r="B57" s="36" t="s">
        <v>26</v>
      </c>
      <c r="C57" s="37">
        <f t="shared" si="1"/>
        <v>350</v>
      </c>
      <c r="D57" s="37"/>
      <c r="E57" s="37">
        <v>350</v>
      </c>
      <c r="F57" s="37"/>
      <c r="G57" s="37">
        <f t="shared" si="9"/>
        <v>354</v>
      </c>
      <c r="H57" s="37"/>
      <c r="I57" s="37">
        <v>354</v>
      </c>
      <c r="J57" s="37"/>
      <c r="K57" s="37">
        <f t="shared" si="7"/>
        <v>101.14285714285714</v>
      </c>
      <c r="L57" s="37"/>
      <c r="M57" s="37">
        <f t="shared" si="7"/>
        <v>101.14285714285714</v>
      </c>
      <c r="N57" s="33"/>
    </row>
    <row r="58" spans="1:14" s="12" customFormat="1" ht="31.5">
      <c r="A58" s="34">
        <v>24170000</v>
      </c>
      <c r="B58" s="31" t="s">
        <v>40</v>
      </c>
      <c r="C58" s="33">
        <f t="shared" si="1"/>
        <v>10377.5</v>
      </c>
      <c r="D58" s="33"/>
      <c r="E58" s="33">
        <v>10377.5</v>
      </c>
      <c r="F58" s="33">
        <v>10377.5</v>
      </c>
      <c r="G58" s="33">
        <f t="shared" si="9"/>
        <v>11447.8</v>
      </c>
      <c r="H58" s="33"/>
      <c r="I58" s="33">
        <v>11447.8</v>
      </c>
      <c r="J58" s="33">
        <v>11447.8</v>
      </c>
      <c r="K58" s="33">
        <f>G58/C58*100</f>
        <v>110.31365935919055</v>
      </c>
      <c r="L58" s="33"/>
      <c r="M58" s="33">
        <f>I58/E58*100</f>
        <v>110.31365935919055</v>
      </c>
      <c r="N58" s="33">
        <f>J58/F58*100</f>
        <v>110.31365935919055</v>
      </c>
    </row>
    <row r="59" spans="1:14" s="8" customFormat="1" ht="15.75">
      <c r="A59" s="34">
        <v>25000000</v>
      </c>
      <c r="B59" s="31" t="s">
        <v>0</v>
      </c>
      <c r="C59" s="33">
        <f t="shared" si="1"/>
        <v>9659.7999999999993</v>
      </c>
      <c r="D59" s="33"/>
      <c r="E59" s="33">
        <v>9659.7999999999993</v>
      </c>
      <c r="F59" s="33"/>
      <c r="G59" s="33">
        <f t="shared" si="9"/>
        <v>9741</v>
      </c>
      <c r="H59" s="33"/>
      <c r="I59" s="33">
        <v>9741</v>
      </c>
      <c r="J59" s="33"/>
      <c r="K59" s="33">
        <f>G59/C59*100</f>
        <v>100.84059711381188</v>
      </c>
      <c r="L59" s="33"/>
      <c r="M59" s="33">
        <f>I59/E59*100</f>
        <v>100.84059711381188</v>
      </c>
      <c r="N59" s="33"/>
    </row>
    <row r="60" spans="1:14" s="8" customFormat="1" ht="15.75">
      <c r="A60" s="31">
        <v>30000000</v>
      </c>
      <c r="B60" s="44" t="s">
        <v>2</v>
      </c>
      <c r="C60" s="33">
        <f t="shared" si="1"/>
        <v>644</v>
      </c>
      <c r="D60" s="33">
        <f>D61+D62+D63</f>
        <v>18</v>
      </c>
      <c r="E60" s="33">
        <f>E61+E62+E63</f>
        <v>626</v>
      </c>
      <c r="F60" s="33">
        <f>F61+F62+F63</f>
        <v>626</v>
      </c>
      <c r="G60" s="33">
        <f t="shared" si="9"/>
        <v>862.19999999999993</v>
      </c>
      <c r="H60" s="33">
        <f>H61+H62+H63</f>
        <v>17.8</v>
      </c>
      <c r="I60" s="33">
        <f>I61+I62+I63</f>
        <v>844.4</v>
      </c>
      <c r="J60" s="33">
        <f>J61+J62+J63</f>
        <v>844.4</v>
      </c>
      <c r="K60" s="33">
        <f>G60/C60*100</f>
        <v>133.88198757763973</v>
      </c>
      <c r="L60" s="33">
        <f>H60/D60*100</f>
        <v>98.888888888888886</v>
      </c>
      <c r="M60" s="33">
        <f>I60/E60*100</f>
        <v>134.88817891373802</v>
      </c>
      <c r="N60" s="33">
        <f>J60/F60*100</f>
        <v>134.88817891373802</v>
      </c>
    </row>
    <row r="61" spans="1:14" s="12" customFormat="1" ht="47.25">
      <c r="A61" s="36">
        <v>31010200</v>
      </c>
      <c r="B61" s="36" t="s">
        <v>29</v>
      </c>
      <c r="C61" s="37">
        <f t="shared" si="1"/>
        <v>18</v>
      </c>
      <c r="D61" s="37">
        <v>18</v>
      </c>
      <c r="E61" s="37"/>
      <c r="F61" s="37"/>
      <c r="G61" s="37">
        <f t="shared" si="9"/>
        <v>17.8</v>
      </c>
      <c r="H61" s="37">
        <v>17.8</v>
      </c>
      <c r="I61" s="37"/>
      <c r="J61" s="37"/>
      <c r="K61" s="37">
        <f>G61/C61*100</f>
        <v>98.888888888888886</v>
      </c>
      <c r="L61" s="37">
        <f>H61/D61*100</f>
        <v>98.888888888888886</v>
      </c>
      <c r="M61" s="37"/>
      <c r="N61" s="37"/>
    </row>
    <row r="62" spans="1:14" s="12" customFormat="1" ht="31.5">
      <c r="A62" s="35">
        <v>31030000</v>
      </c>
      <c r="B62" s="36" t="s">
        <v>30</v>
      </c>
      <c r="C62" s="37">
        <f t="shared" si="1"/>
        <v>370</v>
      </c>
      <c r="D62" s="37"/>
      <c r="E62" s="37">
        <v>370</v>
      </c>
      <c r="F62" s="37">
        <v>370</v>
      </c>
      <c r="G62" s="37">
        <f t="shared" si="9"/>
        <v>582.29999999999995</v>
      </c>
      <c r="H62" s="37"/>
      <c r="I62" s="37">
        <v>582.29999999999995</v>
      </c>
      <c r="J62" s="37">
        <v>582.29999999999995</v>
      </c>
      <c r="K62" s="37"/>
      <c r="L62" s="37"/>
      <c r="M62" s="37"/>
      <c r="N62" s="37"/>
    </row>
    <row r="63" spans="1:14" s="12" customFormat="1" ht="31.5">
      <c r="A63" s="35">
        <v>33010000</v>
      </c>
      <c r="B63" s="36" t="s">
        <v>31</v>
      </c>
      <c r="C63" s="37">
        <f t="shared" si="1"/>
        <v>256</v>
      </c>
      <c r="D63" s="37"/>
      <c r="E63" s="37">
        <v>256</v>
      </c>
      <c r="F63" s="37">
        <v>256</v>
      </c>
      <c r="G63" s="37">
        <f t="shared" si="9"/>
        <v>262.10000000000002</v>
      </c>
      <c r="H63" s="37"/>
      <c r="I63" s="37">
        <v>262.10000000000002</v>
      </c>
      <c r="J63" s="37">
        <v>262.10000000000002</v>
      </c>
      <c r="K63" s="37">
        <f t="shared" ref="K63:L78" si="10">G63/C63*100</f>
        <v>102.38281250000001</v>
      </c>
      <c r="L63" s="37"/>
      <c r="M63" s="37">
        <f>I63/E63*100</f>
        <v>102.38281250000001</v>
      </c>
      <c r="N63" s="37">
        <f>J63/F63*100</f>
        <v>102.38281250000001</v>
      </c>
    </row>
    <row r="64" spans="1:14" s="29" customFormat="1" ht="15.75">
      <c r="A64" s="31">
        <v>50000000</v>
      </c>
      <c r="B64" s="44" t="s">
        <v>15</v>
      </c>
      <c r="C64" s="33">
        <f t="shared" si="1"/>
        <v>10005</v>
      </c>
      <c r="D64" s="33"/>
      <c r="E64" s="33">
        <f>E66</f>
        <v>10005</v>
      </c>
      <c r="F64" s="33"/>
      <c r="G64" s="33">
        <f t="shared" si="9"/>
        <v>10004.700000000001</v>
      </c>
      <c r="H64" s="33"/>
      <c r="I64" s="33">
        <f>I66</f>
        <v>10004.700000000001</v>
      </c>
      <c r="J64" s="33"/>
      <c r="K64" s="33">
        <f t="shared" si="10"/>
        <v>99.997001499250388</v>
      </c>
      <c r="L64" s="33"/>
      <c r="M64" s="33">
        <f t="shared" ref="M64:M71" si="11">I64/E64*100</f>
        <v>99.997001499250388</v>
      </c>
      <c r="N64" s="33"/>
    </row>
    <row r="65" spans="1:22" s="29" customFormat="1" ht="15.75">
      <c r="A65" s="31">
        <v>50100000</v>
      </c>
      <c r="B65" s="31" t="s">
        <v>37</v>
      </c>
      <c r="C65" s="33">
        <f>E65</f>
        <v>10005</v>
      </c>
      <c r="D65" s="33"/>
      <c r="E65" s="33">
        <f>E66</f>
        <v>10005</v>
      </c>
      <c r="F65" s="33"/>
      <c r="G65" s="33">
        <f>I65</f>
        <v>10004.700000000001</v>
      </c>
      <c r="H65" s="33"/>
      <c r="I65" s="33">
        <f>I66</f>
        <v>10004.700000000001</v>
      </c>
      <c r="J65" s="33"/>
      <c r="K65" s="33">
        <f t="shared" si="10"/>
        <v>99.997001499250388</v>
      </c>
      <c r="L65" s="33"/>
      <c r="M65" s="33">
        <f t="shared" si="11"/>
        <v>99.997001499250388</v>
      </c>
      <c r="N65" s="33"/>
    </row>
    <row r="66" spans="1:22" s="12" customFormat="1" ht="31.5">
      <c r="A66" s="35">
        <v>50110000</v>
      </c>
      <c r="B66" s="36" t="s">
        <v>16</v>
      </c>
      <c r="C66" s="37">
        <f t="shared" si="1"/>
        <v>10005</v>
      </c>
      <c r="D66" s="37"/>
      <c r="E66" s="37">
        <v>10005</v>
      </c>
      <c r="F66" s="37"/>
      <c r="G66" s="37">
        <f>H66+I66</f>
        <v>10004.700000000001</v>
      </c>
      <c r="H66" s="37"/>
      <c r="I66" s="37">
        <v>10004.700000000001</v>
      </c>
      <c r="J66" s="37"/>
      <c r="K66" s="48">
        <f t="shared" si="10"/>
        <v>99.997001499250388</v>
      </c>
      <c r="L66" s="37"/>
      <c r="M66" s="37">
        <f t="shared" si="11"/>
        <v>99.997001499250388</v>
      </c>
      <c r="N66" s="33"/>
    </row>
    <row r="67" spans="1:22" s="12" customFormat="1" ht="15.75">
      <c r="A67" s="34"/>
      <c r="B67" s="32" t="s">
        <v>3</v>
      </c>
      <c r="C67" s="33">
        <f t="shared" si="1"/>
        <v>408683.6</v>
      </c>
      <c r="D67" s="33">
        <f>D13+D41+D60</f>
        <v>377475.3</v>
      </c>
      <c r="E67" s="33">
        <f>E13+E41+E60+E64</f>
        <v>31208.3</v>
      </c>
      <c r="F67" s="33">
        <f>F13+F41+F60+F64</f>
        <v>11003.5</v>
      </c>
      <c r="G67" s="33">
        <f>H67+I67</f>
        <v>429086</v>
      </c>
      <c r="H67" s="33">
        <f>H13+H41+H60</f>
        <v>396497.1</v>
      </c>
      <c r="I67" s="33">
        <f>I13+I41+I60+I64</f>
        <v>32588.9</v>
      </c>
      <c r="J67" s="33">
        <f>J13+J41+J60+J64</f>
        <v>12292.199999999999</v>
      </c>
      <c r="K67" s="33">
        <f t="shared" si="10"/>
        <v>104.99222381323841</v>
      </c>
      <c r="L67" s="33">
        <f t="shared" si="10"/>
        <v>105.03921713553177</v>
      </c>
      <c r="M67" s="33">
        <f t="shared" si="11"/>
        <v>104.42382314961085</v>
      </c>
      <c r="N67" s="33">
        <f>J67/F67*100</f>
        <v>111.71172808651792</v>
      </c>
    </row>
    <row r="68" spans="1:22" s="12" customFormat="1" ht="15.75">
      <c r="A68" s="31">
        <v>40000000</v>
      </c>
      <c r="B68" s="44" t="s">
        <v>17</v>
      </c>
      <c r="C68" s="50">
        <f t="shared" si="1"/>
        <v>159243.19323999999</v>
      </c>
      <c r="D68" s="50">
        <f t="shared" ref="D68:F69" si="12">D69</f>
        <v>152743.19323999999</v>
      </c>
      <c r="E68" s="50">
        <f t="shared" si="12"/>
        <v>6500</v>
      </c>
      <c r="F68" s="50">
        <f t="shared" si="12"/>
        <v>6500</v>
      </c>
      <c r="G68" s="50">
        <f>H68+I68</f>
        <v>158704.304</v>
      </c>
      <c r="H68" s="50">
        <f t="shared" ref="H68:J69" si="13">H69</f>
        <v>152205.598</v>
      </c>
      <c r="I68" s="50">
        <f t="shared" si="13"/>
        <v>6498.7060000000001</v>
      </c>
      <c r="J68" s="50">
        <f t="shared" si="13"/>
        <v>6498.7060000000001</v>
      </c>
      <c r="K68" s="33">
        <f t="shared" si="10"/>
        <v>99.661593548185252</v>
      </c>
      <c r="L68" s="33">
        <f t="shared" si="10"/>
        <v>99.648039805508532</v>
      </c>
      <c r="M68" s="33">
        <f t="shared" si="11"/>
        <v>99.980092307692317</v>
      </c>
      <c r="N68" s="33">
        <f>J68/F68*100</f>
        <v>99.980092307692317</v>
      </c>
    </row>
    <row r="69" spans="1:22" s="12" customFormat="1" ht="15.75">
      <c r="A69" s="34">
        <v>41000000</v>
      </c>
      <c r="B69" s="31" t="s">
        <v>4</v>
      </c>
      <c r="C69" s="50">
        <f t="shared" si="1"/>
        <v>159243.19323999999</v>
      </c>
      <c r="D69" s="50">
        <f t="shared" si="12"/>
        <v>152743.19323999999</v>
      </c>
      <c r="E69" s="50">
        <f t="shared" si="12"/>
        <v>6500</v>
      </c>
      <c r="F69" s="50">
        <f t="shared" si="12"/>
        <v>6500</v>
      </c>
      <c r="G69" s="50">
        <f>H69+I69</f>
        <v>158704.304</v>
      </c>
      <c r="H69" s="50">
        <f t="shared" si="13"/>
        <v>152205.598</v>
      </c>
      <c r="I69" s="50">
        <f t="shared" si="13"/>
        <v>6498.7060000000001</v>
      </c>
      <c r="J69" s="50">
        <f t="shared" si="13"/>
        <v>6498.7060000000001</v>
      </c>
      <c r="K69" s="33">
        <f t="shared" si="10"/>
        <v>99.661593548185252</v>
      </c>
      <c r="L69" s="33">
        <f t="shared" si="10"/>
        <v>99.648039805508532</v>
      </c>
      <c r="M69" s="33">
        <f t="shared" si="11"/>
        <v>99.980092307692317</v>
      </c>
      <c r="N69" s="33">
        <f>J69/F69*100</f>
        <v>99.980092307692317</v>
      </c>
    </row>
    <row r="70" spans="1:22" s="12" customFormat="1" ht="15.75">
      <c r="A70" s="38">
        <v>41030000</v>
      </c>
      <c r="B70" s="11" t="s">
        <v>38</v>
      </c>
      <c r="C70" s="50">
        <f>D70+E70</f>
        <v>159243.19323999999</v>
      </c>
      <c r="D70" s="50">
        <f>SUM(D71:D77)</f>
        <v>152743.19323999999</v>
      </c>
      <c r="E70" s="50">
        <f>SUM(E71:E77)</f>
        <v>6500</v>
      </c>
      <c r="F70" s="50">
        <f>SUM(F71:F77)</f>
        <v>6500</v>
      </c>
      <c r="G70" s="50">
        <f>SUM(G71:G77)</f>
        <v>158704.304</v>
      </c>
      <c r="H70" s="50">
        <f>SUM(H71:H77)</f>
        <v>152205.598</v>
      </c>
      <c r="I70" s="50">
        <f>I71</f>
        <v>6498.7060000000001</v>
      </c>
      <c r="J70" s="50">
        <f>J71</f>
        <v>6498.7060000000001</v>
      </c>
      <c r="K70" s="33">
        <f t="shared" si="10"/>
        <v>99.661593548185252</v>
      </c>
      <c r="L70" s="33">
        <f t="shared" si="10"/>
        <v>99.648039805508532</v>
      </c>
      <c r="M70" s="33">
        <f t="shared" si="11"/>
        <v>99.980092307692317</v>
      </c>
      <c r="N70" s="33">
        <f>J70/F70*100</f>
        <v>99.980092307692317</v>
      </c>
    </row>
    <row r="71" spans="1:22" s="12" customFormat="1" ht="15.75">
      <c r="A71" s="35">
        <v>41030400</v>
      </c>
      <c r="B71" s="36" t="s">
        <v>71</v>
      </c>
      <c r="C71" s="45">
        <f>D71+E71</f>
        <v>6500</v>
      </c>
      <c r="D71" s="45"/>
      <c r="E71" s="45">
        <v>6500</v>
      </c>
      <c r="F71" s="45">
        <v>6500</v>
      </c>
      <c r="G71" s="45">
        <f>H71+I71</f>
        <v>6498.7060000000001</v>
      </c>
      <c r="H71" s="45"/>
      <c r="I71" s="45">
        <v>6498.7060000000001</v>
      </c>
      <c r="J71" s="45">
        <v>6498.7060000000001</v>
      </c>
      <c r="K71" s="37">
        <f t="shared" si="10"/>
        <v>99.980092307692317</v>
      </c>
      <c r="L71" s="37"/>
      <c r="M71" s="37">
        <f t="shared" si="11"/>
        <v>99.980092307692317</v>
      </c>
      <c r="N71" s="37">
        <f>J71/F71*100</f>
        <v>99.980092307692317</v>
      </c>
    </row>
    <row r="72" spans="1:22" s="12" customFormat="1" ht="63">
      <c r="A72" s="35">
        <v>41030600</v>
      </c>
      <c r="B72" s="36" t="s">
        <v>65</v>
      </c>
      <c r="C72" s="45">
        <f>D72+E72</f>
        <v>62400.273260000002</v>
      </c>
      <c r="D72" s="45">
        <v>62400.273260000002</v>
      </c>
      <c r="E72" s="45"/>
      <c r="F72" s="45"/>
      <c r="G72" s="45">
        <f>H72+I72</f>
        <v>62368.002999999997</v>
      </c>
      <c r="H72" s="45">
        <v>62368.002999999997</v>
      </c>
      <c r="I72" s="45"/>
      <c r="J72" s="45"/>
      <c r="K72" s="37">
        <f>G72/C72*100</f>
        <v>99.948285066211895</v>
      </c>
      <c r="L72" s="37">
        <f>H72/D72*100</f>
        <v>99.948285066211895</v>
      </c>
      <c r="M72" s="33"/>
      <c r="N72" s="33"/>
    </row>
    <row r="73" spans="1:22" s="12" customFormat="1" ht="63">
      <c r="A73" s="35">
        <v>41030800</v>
      </c>
      <c r="B73" s="46" t="s">
        <v>66</v>
      </c>
      <c r="C73" s="45">
        <f t="shared" si="1"/>
        <v>26749.851739999998</v>
      </c>
      <c r="D73" s="51">
        <v>26749.851739999998</v>
      </c>
      <c r="E73" s="51"/>
      <c r="F73" s="51"/>
      <c r="G73" s="45">
        <f>H73+I73</f>
        <v>26664.712</v>
      </c>
      <c r="H73" s="51">
        <v>26664.712</v>
      </c>
      <c r="I73" s="51"/>
      <c r="J73" s="51"/>
      <c r="K73" s="37">
        <f t="shared" si="10"/>
        <v>99.681718834079788</v>
      </c>
      <c r="L73" s="37">
        <f t="shared" si="10"/>
        <v>99.681718834079788</v>
      </c>
      <c r="M73" s="33"/>
      <c r="N73" s="33"/>
    </row>
    <row r="74" spans="1:22" s="12" customFormat="1" ht="51.75" customHeight="1">
      <c r="A74" s="47">
        <v>41031000</v>
      </c>
      <c r="B74" s="36" t="s">
        <v>67</v>
      </c>
      <c r="C74" s="45">
        <f t="shared" si="1"/>
        <v>98.10624</v>
      </c>
      <c r="D74" s="45">
        <v>98.10624</v>
      </c>
      <c r="E74" s="45"/>
      <c r="F74" s="45"/>
      <c r="G74" s="45">
        <f>H74+I74</f>
        <v>98.105999999999995</v>
      </c>
      <c r="H74" s="45">
        <v>98.105999999999995</v>
      </c>
      <c r="I74" s="45"/>
      <c r="J74" s="45"/>
      <c r="K74" s="37">
        <f t="shared" si="10"/>
        <v>99.999755367242699</v>
      </c>
      <c r="L74" s="37">
        <f t="shared" si="10"/>
        <v>99.999755367242699</v>
      </c>
      <c r="M74" s="33"/>
      <c r="N74" s="33"/>
      <c r="O74" s="30"/>
      <c r="P74" s="30"/>
      <c r="Q74" s="30"/>
      <c r="R74" s="30"/>
      <c r="S74" s="30"/>
      <c r="T74" s="30"/>
      <c r="U74" s="30"/>
      <c r="V74" s="30"/>
    </row>
    <row r="75" spans="1:22" s="12" customFormat="1" ht="36" customHeight="1">
      <c r="A75" s="47">
        <v>41034500</v>
      </c>
      <c r="B75" s="36" t="s">
        <v>79</v>
      </c>
      <c r="C75" s="45">
        <f t="shared" si="1"/>
        <v>798</v>
      </c>
      <c r="D75" s="45">
        <v>798</v>
      </c>
      <c r="E75" s="45"/>
      <c r="F75" s="45"/>
      <c r="G75" s="45">
        <f>H75+I75</f>
        <v>393.16</v>
      </c>
      <c r="H75" s="45">
        <v>393.16</v>
      </c>
      <c r="I75" s="45"/>
      <c r="J75" s="45"/>
      <c r="K75" s="37">
        <f t="shared" si="10"/>
        <v>49.268170426065168</v>
      </c>
      <c r="L75" s="37">
        <f t="shared" si="10"/>
        <v>49.268170426065168</v>
      </c>
      <c r="M75" s="33"/>
      <c r="N75" s="33"/>
      <c r="O75" s="30"/>
      <c r="P75" s="30"/>
      <c r="Q75" s="30"/>
      <c r="R75" s="30"/>
      <c r="S75" s="30"/>
      <c r="T75" s="30"/>
      <c r="U75" s="30"/>
      <c r="V75" s="30"/>
    </row>
    <row r="76" spans="1:22" s="12" customFormat="1" ht="28.5" customHeight="1">
      <c r="A76" s="47">
        <v>41033900</v>
      </c>
      <c r="B76" s="36" t="s">
        <v>64</v>
      </c>
      <c r="C76" s="45">
        <f>D76</f>
        <v>62382</v>
      </c>
      <c r="D76" s="45">
        <v>62382</v>
      </c>
      <c r="E76" s="45"/>
      <c r="F76" s="45"/>
      <c r="G76" s="45">
        <f>H76</f>
        <v>62382</v>
      </c>
      <c r="H76" s="45">
        <v>62382</v>
      </c>
      <c r="I76" s="45"/>
      <c r="J76" s="45"/>
      <c r="K76" s="37">
        <f t="shared" si="10"/>
        <v>100</v>
      </c>
      <c r="L76" s="37">
        <f t="shared" si="10"/>
        <v>100</v>
      </c>
      <c r="M76" s="37"/>
      <c r="N76" s="33"/>
      <c r="O76" s="30"/>
      <c r="P76" s="30"/>
      <c r="Q76" s="30"/>
      <c r="R76" s="30"/>
      <c r="S76" s="30"/>
      <c r="T76" s="30"/>
      <c r="U76" s="30"/>
      <c r="V76" s="30"/>
    </row>
    <row r="77" spans="1:22" s="12" customFormat="1" ht="84" customHeight="1">
      <c r="A77" s="47">
        <v>41035800</v>
      </c>
      <c r="B77" s="36" t="s">
        <v>68</v>
      </c>
      <c r="C77" s="45">
        <f>D77</f>
        <v>314.96199999999999</v>
      </c>
      <c r="D77" s="45">
        <v>314.96199999999999</v>
      </c>
      <c r="E77" s="45"/>
      <c r="F77" s="45"/>
      <c r="G77" s="45">
        <f>H77</f>
        <v>299.61700000000002</v>
      </c>
      <c r="H77" s="45">
        <v>299.61700000000002</v>
      </c>
      <c r="I77" s="45"/>
      <c r="J77" s="45"/>
      <c r="K77" s="37">
        <f t="shared" si="10"/>
        <v>95.127983693270949</v>
      </c>
      <c r="L77" s="37">
        <f t="shared" si="10"/>
        <v>95.127983693270949</v>
      </c>
      <c r="M77" s="37"/>
      <c r="N77" s="33"/>
      <c r="O77" s="30"/>
      <c r="P77" s="30"/>
      <c r="Q77" s="30"/>
      <c r="R77" s="30"/>
      <c r="S77" s="30"/>
      <c r="T77" s="30"/>
      <c r="U77" s="30"/>
      <c r="V77" s="30"/>
    </row>
    <row r="78" spans="1:22" s="12" customFormat="1" ht="20.25" customHeight="1">
      <c r="A78" s="66" t="s">
        <v>3</v>
      </c>
      <c r="B78" s="67"/>
      <c r="C78" s="33">
        <f t="shared" si="1"/>
        <v>567926.79324000003</v>
      </c>
      <c r="D78" s="33">
        <f>D67+D68</f>
        <v>530218.49323999998</v>
      </c>
      <c r="E78" s="33">
        <f>E67+E68</f>
        <v>37708.300000000003</v>
      </c>
      <c r="F78" s="33">
        <f>F67+F68</f>
        <v>17503.5</v>
      </c>
      <c r="G78" s="33">
        <f>H78+I78</f>
        <v>587790.304</v>
      </c>
      <c r="H78" s="33">
        <f>H67+H68</f>
        <v>548702.69799999997</v>
      </c>
      <c r="I78" s="33">
        <f>I67+I68</f>
        <v>39087.606</v>
      </c>
      <c r="J78" s="33">
        <f>J67+J68</f>
        <v>18790.905999999999</v>
      </c>
      <c r="K78" s="33">
        <f t="shared" si="10"/>
        <v>103.49754774672269</v>
      </c>
      <c r="L78" s="33">
        <f t="shared" si="10"/>
        <v>103.48614863413171</v>
      </c>
      <c r="M78" s="33">
        <f>I78/E78*100</f>
        <v>103.65783129974038</v>
      </c>
      <c r="N78" s="33">
        <f>J78/F78*100</f>
        <v>107.35513468734823</v>
      </c>
      <c r="O78" s="30"/>
      <c r="P78" s="30"/>
      <c r="Q78" s="30"/>
      <c r="R78" s="30"/>
      <c r="S78" s="30"/>
      <c r="T78" s="30"/>
      <c r="U78" s="30"/>
      <c r="V78" s="30"/>
    </row>
    <row r="79" spans="1:22" s="8" customFormat="1" ht="15.75">
      <c r="A79" s="16"/>
      <c r="B79" s="17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15"/>
      <c r="P79" s="15"/>
      <c r="Q79" s="15"/>
      <c r="R79" s="15"/>
      <c r="S79" s="15"/>
      <c r="T79" s="15"/>
      <c r="U79" s="15"/>
      <c r="V79" s="15"/>
    </row>
    <row r="80" spans="1:22" s="8" customFormat="1" ht="15.75">
      <c r="A80" s="18"/>
      <c r="B80" s="22" t="s">
        <v>80</v>
      </c>
      <c r="C80" s="19"/>
      <c r="D80" s="1"/>
      <c r="E80" s="20"/>
      <c r="F80" s="20"/>
      <c r="G80" s="20"/>
      <c r="H80" s="20"/>
      <c r="I80" s="20"/>
      <c r="J80" s="20" t="s">
        <v>18</v>
      </c>
      <c r="K80" s="23" t="s">
        <v>81</v>
      </c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</row>
    <row r="81" spans="1:22" ht="15">
      <c r="A81" s="4"/>
      <c r="B81" s="4"/>
      <c r="C81" s="5"/>
      <c r="D81" s="5"/>
      <c r="E81" s="5"/>
      <c r="F81" s="5"/>
      <c r="G81" s="6"/>
      <c r="H81" s="6"/>
      <c r="I81" s="6"/>
      <c r="J81" s="6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</row>
    <row r="82" spans="1:22" ht="15">
      <c r="A82" s="4"/>
      <c r="B82" s="4"/>
      <c r="C82" s="5"/>
      <c r="D82" s="5"/>
      <c r="E82" s="5"/>
      <c r="F82" s="5"/>
      <c r="G82" s="6"/>
      <c r="H82" s="6"/>
      <c r="I82" s="6"/>
      <c r="J82" s="6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</row>
    <row r="83" spans="1:22" ht="15">
      <c r="A83" s="4"/>
      <c r="B83" s="4"/>
      <c r="C83" s="5"/>
      <c r="D83" s="5"/>
      <c r="E83" s="5"/>
      <c r="F83" s="5"/>
      <c r="G83" s="6"/>
      <c r="H83" s="6"/>
      <c r="I83" s="6"/>
      <c r="J83" s="6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</row>
    <row r="84" spans="1:22" ht="15">
      <c r="A84" s="4"/>
      <c r="B84" s="4"/>
      <c r="C84" s="5"/>
      <c r="D84" s="5"/>
      <c r="E84" s="5"/>
      <c r="F84" s="5"/>
      <c r="G84" s="6"/>
      <c r="H84" s="6"/>
      <c r="I84" s="6"/>
      <c r="J84" s="6"/>
    </row>
    <row r="85" spans="1:22" ht="15">
      <c r="A85" s="4"/>
      <c r="B85" s="4"/>
      <c r="C85" s="5"/>
      <c r="D85" s="5"/>
      <c r="E85" s="5"/>
      <c r="F85" s="5"/>
      <c r="G85" s="6"/>
      <c r="H85" s="6"/>
      <c r="I85" s="6"/>
      <c r="J85" s="6"/>
    </row>
    <row r="86" spans="1:22" ht="15">
      <c r="A86" s="4"/>
      <c r="B86" s="4"/>
      <c r="C86" s="5"/>
      <c r="D86" s="5"/>
      <c r="E86" s="5"/>
      <c r="F86" s="5"/>
      <c r="G86" s="6"/>
      <c r="H86" s="6"/>
      <c r="I86" s="6"/>
      <c r="J86" s="6"/>
    </row>
    <row r="87" spans="1:22" ht="15">
      <c r="A87" s="4"/>
      <c r="B87" s="4"/>
      <c r="C87" s="5"/>
      <c r="D87" s="5"/>
      <c r="E87" s="5"/>
      <c r="F87" s="5"/>
      <c r="G87" s="6"/>
      <c r="H87" s="6"/>
      <c r="I87" s="6"/>
      <c r="J87" s="6"/>
    </row>
    <row r="88" spans="1:22" ht="15">
      <c r="A88" s="4"/>
      <c r="B88" s="4"/>
      <c r="C88" s="5"/>
      <c r="D88" s="5"/>
      <c r="E88" s="5"/>
      <c r="F88" s="5"/>
      <c r="G88" s="6"/>
      <c r="H88" s="6"/>
      <c r="I88" s="6"/>
      <c r="J88" s="6"/>
    </row>
    <row r="89" spans="1:22" ht="15">
      <c r="A89" s="4"/>
      <c r="B89" s="4"/>
      <c r="C89" s="5"/>
      <c r="D89" s="5"/>
      <c r="E89" s="5"/>
      <c r="F89" s="5"/>
      <c r="G89" s="6"/>
      <c r="H89" s="6"/>
      <c r="I89" s="6"/>
      <c r="J89" s="6"/>
    </row>
    <row r="90" spans="1:22" ht="15">
      <c r="A90" s="4"/>
      <c r="B90" s="4"/>
      <c r="C90" s="5"/>
      <c r="D90" s="5"/>
      <c r="E90" s="5"/>
      <c r="F90" s="5"/>
      <c r="G90" s="6"/>
      <c r="H90" s="6"/>
      <c r="I90" s="6"/>
      <c r="J90" s="6"/>
    </row>
    <row r="91" spans="1:22" ht="15">
      <c r="A91" s="4"/>
      <c r="B91" s="4"/>
      <c r="C91" s="5"/>
      <c r="D91" s="5"/>
      <c r="E91" s="5"/>
      <c r="F91" s="5"/>
      <c r="G91" s="6"/>
      <c r="H91" s="6"/>
      <c r="I91" s="6"/>
      <c r="J91" s="6"/>
    </row>
    <row r="92" spans="1:22" ht="15">
      <c r="A92" s="4"/>
      <c r="B92" s="4"/>
      <c r="C92" s="5"/>
      <c r="D92" s="5"/>
      <c r="E92" s="5"/>
      <c r="F92" s="5"/>
      <c r="G92" s="6"/>
      <c r="H92" s="6"/>
      <c r="I92" s="6"/>
      <c r="J92" s="6"/>
    </row>
    <row r="93" spans="1:22" ht="15">
      <c r="A93" s="4"/>
      <c r="B93" s="4"/>
      <c r="C93" s="5"/>
      <c r="D93" s="5"/>
      <c r="E93" s="5"/>
      <c r="F93" s="5"/>
      <c r="G93" s="6"/>
      <c r="H93" s="6"/>
      <c r="I93" s="6"/>
      <c r="J93" s="6"/>
    </row>
    <row r="94" spans="1:22" ht="15">
      <c r="A94" s="4"/>
      <c r="B94" s="4"/>
      <c r="C94" s="5"/>
      <c r="D94" s="5"/>
      <c r="E94" s="5"/>
      <c r="F94" s="5"/>
      <c r="G94" s="6"/>
      <c r="H94" s="6"/>
      <c r="I94" s="6"/>
      <c r="J94" s="6"/>
    </row>
    <row r="95" spans="1:22" ht="15">
      <c r="A95" s="4"/>
      <c r="B95" s="4"/>
      <c r="C95" s="5"/>
      <c r="D95" s="5"/>
      <c r="E95" s="5"/>
      <c r="F95" s="5"/>
      <c r="G95" s="6"/>
      <c r="H95" s="6"/>
      <c r="I95" s="6"/>
      <c r="J95" s="6"/>
    </row>
    <row r="96" spans="1:22" ht="15">
      <c r="A96" s="4"/>
      <c r="B96" s="4"/>
      <c r="C96" s="5"/>
      <c r="D96" s="5"/>
      <c r="E96" s="5"/>
      <c r="F96" s="5"/>
      <c r="G96" s="6"/>
      <c r="H96" s="6"/>
      <c r="I96" s="6"/>
      <c r="J96" s="6"/>
    </row>
  </sheetData>
  <mergeCells count="23">
    <mergeCell ref="M10:M11"/>
    <mergeCell ref="M9:N9"/>
    <mergeCell ref="I9:J9"/>
    <mergeCell ref="B6:L6"/>
    <mergeCell ref="A7:B11"/>
    <mergeCell ref="E10:E11"/>
    <mergeCell ref="E9:F9"/>
    <mergeCell ref="H9:H11"/>
    <mergeCell ref="A78:B78"/>
    <mergeCell ref="H8:J8"/>
    <mergeCell ref="K8:K11"/>
    <mergeCell ref="L8:N8"/>
    <mergeCell ref="D9:D11"/>
    <mergeCell ref="K3:N3"/>
    <mergeCell ref="C8:C11"/>
    <mergeCell ref="D8:F8"/>
    <mergeCell ref="G8:G11"/>
    <mergeCell ref="L9:L11"/>
    <mergeCell ref="K7:N7"/>
    <mergeCell ref="I10:I11"/>
    <mergeCell ref="C7:F7"/>
    <mergeCell ref="G7:J7"/>
    <mergeCell ref="A5:M5"/>
  </mergeCells>
  <pageMargins left="0.38" right="0.11811023622047245" top="0.19685039370078741" bottom="0.15748031496062992" header="0.19685039370078741" footer="0.15748031496062992"/>
  <pageSetup paperSize="9" scale="54" fitToHeight="4" orientation="landscape" horizontalDpi="120" verticalDpi="144" r:id="rId1"/>
  <headerFooter alignWithMargins="0"/>
  <rowBreaks count="1" manualBreakCount="1">
    <brk id="5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OFU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Администратор</cp:lastModifiedBy>
  <cp:lastPrinted>2017-02-08T12:23:01Z</cp:lastPrinted>
  <dcterms:created xsi:type="dcterms:W3CDTF">2005-07-06T12:29:33Z</dcterms:created>
  <dcterms:modified xsi:type="dcterms:W3CDTF">2017-02-08T12:23:22Z</dcterms:modified>
</cp:coreProperties>
</file>