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1295" windowHeight="6495" firstSheet="2" activeTab="2"/>
  </bookViews>
  <sheets>
    <sheet name="додаток №1 2017 (початковий)" sheetId="9" state="hidden" r:id="rId1"/>
    <sheet name="зміни січень" sheetId="10" state="hidden" r:id="rId2"/>
    <sheet name="зміни квітень" sheetId="12" r:id="rId3"/>
    <sheet name="додаток №1 2017 (зі змінами)" sheetId="11" state="hidden" r:id="rId4"/>
  </sheets>
  <definedNames>
    <definedName name="Z_39F5A461_57E4_11D9_9EE7_0002B31CD0A9_.wvu.PrintArea" localSheetId="3" hidden="1">'додаток №1 2017 (зі змінами)'!$A$1:$F$84</definedName>
    <definedName name="Z_39F5A461_57E4_11D9_9EE7_0002B31CD0A9_.wvu.PrintArea" localSheetId="0" hidden="1">'додаток №1 2017 (початковий)'!$A$1:$F$84</definedName>
    <definedName name="Z_39F5A461_57E4_11D9_9EE7_0002B31CD0A9_.wvu.PrintArea" localSheetId="2" hidden="1">'зміни квітень'!$A$1:$F$84</definedName>
    <definedName name="Z_39F5A461_57E4_11D9_9EE7_0002B31CD0A9_.wvu.PrintArea" localSheetId="1" hidden="1">'зміни січень'!$A$1:$F$84</definedName>
    <definedName name="Z_3A0F5786_DD89_4CC0_B609_902CBD2A88D0_.wvu.PrintArea" localSheetId="3" hidden="1">'додаток №1 2017 (зі змінами)'!$A$1:$F$84</definedName>
    <definedName name="Z_3A0F5786_DD89_4CC0_B609_902CBD2A88D0_.wvu.PrintArea" localSheetId="0" hidden="1">'додаток №1 2017 (початковий)'!$A$1:$F$84</definedName>
    <definedName name="Z_3A0F5786_DD89_4CC0_B609_902CBD2A88D0_.wvu.PrintArea" localSheetId="2" hidden="1">'зміни квітень'!$A$1:$F$84</definedName>
    <definedName name="Z_3A0F5786_DD89_4CC0_B609_902CBD2A88D0_.wvu.PrintArea" localSheetId="1" hidden="1">'зміни січень'!$A$1:$F$84</definedName>
    <definedName name="Z_44195939_FF8E_42E2_8003_8D5D0D47E574_.wvu.Rows" localSheetId="3" hidden="1">'додаток №1 2017 (зі змінами)'!$66:$79</definedName>
    <definedName name="Z_44195939_FF8E_42E2_8003_8D5D0D47E574_.wvu.Rows" localSheetId="0" hidden="1">'додаток №1 2017 (початковий)'!$66:$79</definedName>
    <definedName name="Z_44195939_FF8E_42E2_8003_8D5D0D47E574_.wvu.Rows" localSheetId="2" hidden="1">'зміни квітень'!$66:$79</definedName>
    <definedName name="Z_44195939_FF8E_42E2_8003_8D5D0D47E574_.wvu.Rows" localSheetId="1" hidden="1">'зміни січень'!$66:$79</definedName>
    <definedName name="Z_C02E931C_E2B6_44D6_B9B6_45895A12EB36_.wvu.Rows" localSheetId="3" hidden="1">'додаток №1 2017 (зі змінами)'!$60:$60,'додаток №1 2017 (зі змінами)'!#REF!</definedName>
    <definedName name="Z_C02E931C_E2B6_44D6_B9B6_45895A12EB36_.wvu.Rows" localSheetId="0" hidden="1">'додаток №1 2017 (початковий)'!$60:$60,'додаток №1 2017 (початковий)'!#REF!</definedName>
    <definedName name="Z_C02E931C_E2B6_44D6_B9B6_45895A12EB36_.wvu.Rows" localSheetId="2" hidden="1">'зміни квітень'!$60:$60,'зміни квітень'!#REF!</definedName>
    <definedName name="Z_C02E931C_E2B6_44D6_B9B6_45895A12EB36_.wvu.Rows" localSheetId="1" hidden="1">'зміни січень'!$60:$60,'зміни січень'!#REF!</definedName>
    <definedName name="_xlnm.Print_Titles" localSheetId="3">'додаток №1 2017 (зі змінами)'!$6:$7</definedName>
    <definedName name="_xlnm.Print_Titles" localSheetId="0">'додаток №1 2017 (початковий)'!$6:$7</definedName>
    <definedName name="_xlnm.Print_Titles" localSheetId="2">'зміни квітень'!$6:$7</definedName>
    <definedName name="_xlnm.Print_Titles" localSheetId="1">'зміни січень'!$6:$7</definedName>
    <definedName name="_xlnm.Print_Area" localSheetId="3">'додаток №1 2017 (зі змінами)'!$A$1:$F$83</definedName>
    <definedName name="_xlnm.Print_Area" localSheetId="0">'додаток №1 2017 (початковий)'!$A$1:$F$83</definedName>
    <definedName name="_xlnm.Print_Area" localSheetId="2">'зміни квітень'!$A$1:$F$83</definedName>
    <definedName name="_xlnm.Print_Area" localSheetId="1">'зміни січень'!$A$1:$F$83</definedName>
  </definedNames>
  <calcPr calcId="125725"/>
  <customWorkbookViews>
    <customWorkbookView name="Otdel doxodov - Личное представление" guid="{AFA85C7D-201A-44E2-9FEF-FB09D8FA14DB}" mergeInterval="0" personalView="1" maximized="1" windowWidth="1276" windowHeight="848" activeSheetId="5"/>
    <customWorkbookView name="Юлія - Личное представление" guid="{C02E931C-E2B6-44D6-B9B6-45895A12EB36}" mergeInterval="0" personalView="1" maximized="1" windowWidth="1012" windowHeight="561" activeSheetId="6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Illichevsk - Личное представление" guid="{C4239800-57E3-11D9-B162-00018002F0A4}" mergeInterval="0" personalView="1" maximized="1" windowWidth="796" windowHeight="438" activeSheetId="7"/>
    <customWorkbookView name="1 - Личное представление" guid="{CB8B9A01-6A6F-4CBA-9FB9-1B7501FD2FAE}" mergeInterval="0" personalView="1" maximized="1" windowWidth="1004" windowHeight="556" activeSheetId="4"/>
    <customWorkbookView name="PC - Личное представление" guid="{44195939-FF8E-42E2-8003-8D5D0D47E574}" mergeInterval="0" personalView="1" maximized="1" windowWidth="1276" windowHeight="782" activeSheetId="3"/>
  </customWorkbookViews>
</workbook>
</file>

<file path=xl/calcChain.xml><?xml version="1.0" encoding="utf-8"?>
<calcChain xmlns="http://schemas.openxmlformats.org/spreadsheetml/2006/main">
  <c r="C73" i="11"/>
  <c r="C75"/>
  <c r="F78" i="12"/>
  <c r="F77"/>
  <c r="F76"/>
  <c r="F75"/>
  <c r="F74"/>
  <c r="F73"/>
  <c r="F72"/>
  <c r="F71"/>
  <c r="E70"/>
  <c r="D70"/>
  <c r="D67" s="1"/>
  <c r="D66" s="1"/>
  <c r="C70"/>
  <c r="C67" s="1"/>
  <c r="F69"/>
  <c r="F68"/>
  <c r="C68"/>
  <c r="E67"/>
  <c r="E66" s="1"/>
  <c r="F64"/>
  <c r="D63"/>
  <c r="F63" s="1"/>
  <c r="F62"/>
  <c r="E62"/>
  <c r="E61"/>
  <c r="D61"/>
  <c r="F61" s="1"/>
  <c r="F60"/>
  <c r="E60"/>
  <c r="F59"/>
  <c r="E58"/>
  <c r="E57" s="1"/>
  <c r="D58"/>
  <c r="D57" s="1"/>
  <c r="C58"/>
  <c r="F58" s="1"/>
  <c r="C57"/>
  <c r="F56"/>
  <c r="F55"/>
  <c r="E55"/>
  <c r="E52" s="1"/>
  <c r="E38" s="1"/>
  <c r="F54"/>
  <c r="F53"/>
  <c r="D52"/>
  <c r="D38" s="1"/>
  <c r="C52"/>
  <c r="F52" s="1"/>
  <c r="F51"/>
  <c r="F50"/>
  <c r="F49"/>
  <c r="F48"/>
  <c r="F47"/>
  <c r="F46"/>
  <c r="F45"/>
  <c r="C45"/>
  <c r="F44"/>
  <c r="F43"/>
  <c r="F42"/>
  <c r="F41"/>
  <c r="F40"/>
  <c r="C39"/>
  <c r="C38" s="1"/>
  <c r="F38" s="1"/>
  <c r="F37"/>
  <c r="F36"/>
  <c r="D35"/>
  <c r="C35"/>
  <c r="F35" s="1"/>
  <c r="F34"/>
  <c r="E34"/>
  <c r="F33"/>
  <c r="F32"/>
  <c r="F31"/>
  <c r="C30"/>
  <c r="F30" s="1"/>
  <c r="F29"/>
  <c r="F28"/>
  <c r="F27"/>
  <c r="F26"/>
  <c r="F25"/>
  <c r="C25"/>
  <c r="F24"/>
  <c r="F23"/>
  <c r="F22"/>
  <c r="F21"/>
  <c r="F20"/>
  <c r="C20"/>
  <c r="C19" s="1"/>
  <c r="F17"/>
  <c r="C16"/>
  <c r="F15"/>
  <c r="F14"/>
  <c r="C14"/>
  <c r="F13"/>
  <c r="F11"/>
  <c r="C11"/>
  <c r="D10"/>
  <c r="D65" s="1"/>
  <c r="D56" i="11"/>
  <c r="F56" s="1"/>
  <c r="C76"/>
  <c r="F76" s="1"/>
  <c r="C68" i="10"/>
  <c r="F68" s="1"/>
  <c r="F69"/>
  <c r="F78" i="11"/>
  <c r="F77"/>
  <c r="F75"/>
  <c r="F74"/>
  <c r="F73"/>
  <c r="F72"/>
  <c r="F71"/>
  <c r="E70"/>
  <c r="E67" s="1"/>
  <c r="E66" s="1"/>
  <c r="D70"/>
  <c r="D67" s="1"/>
  <c r="D66" s="1"/>
  <c r="F69"/>
  <c r="C68"/>
  <c r="F68" s="1"/>
  <c r="F64"/>
  <c r="D63"/>
  <c r="F63" s="1"/>
  <c r="F62"/>
  <c r="E62"/>
  <c r="E61" s="1"/>
  <c r="D61"/>
  <c r="F61" s="1"/>
  <c r="F60"/>
  <c r="E60"/>
  <c r="E58" s="1"/>
  <c r="F59"/>
  <c r="D58"/>
  <c r="D57" s="1"/>
  <c r="C58"/>
  <c r="C57" s="1"/>
  <c r="F55"/>
  <c r="E55"/>
  <c r="E52" s="1"/>
  <c r="E38" s="1"/>
  <c r="F54"/>
  <c r="F53"/>
  <c r="D52"/>
  <c r="C52"/>
  <c r="F52" s="1"/>
  <c r="F51"/>
  <c r="F50"/>
  <c r="F49"/>
  <c r="F48"/>
  <c r="F47"/>
  <c r="F46"/>
  <c r="C45"/>
  <c r="F45" s="1"/>
  <c r="F44"/>
  <c r="F43"/>
  <c r="F42"/>
  <c r="F41"/>
  <c r="F40"/>
  <c r="C39"/>
  <c r="F39" s="1"/>
  <c r="C38"/>
  <c r="F37"/>
  <c r="F36"/>
  <c r="C36"/>
  <c r="C35" s="1"/>
  <c r="F35" s="1"/>
  <c r="D35"/>
  <c r="E34"/>
  <c r="C34"/>
  <c r="F34" s="1"/>
  <c r="F33"/>
  <c r="F32"/>
  <c r="F31"/>
  <c r="C30"/>
  <c r="F30" s="1"/>
  <c r="F29"/>
  <c r="F28"/>
  <c r="F27"/>
  <c r="F26"/>
  <c r="C25"/>
  <c r="F25" s="1"/>
  <c r="C24"/>
  <c r="F24" s="1"/>
  <c r="F23"/>
  <c r="F22"/>
  <c r="F21"/>
  <c r="C21"/>
  <c r="F17"/>
  <c r="F16"/>
  <c r="C16"/>
  <c r="F15"/>
  <c r="C14"/>
  <c r="F14" s="1"/>
  <c r="C13"/>
  <c r="F13" s="1"/>
  <c r="D10"/>
  <c r="F78" i="10"/>
  <c r="F77"/>
  <c r="F76"/>
  <c r="F75"/>
  <c r="F74"/>
  <c r="F73"/>
  <c r="F72"/>
  <c r="F71"/>
  <c r="E70"/>
  <c r="E67" s="1"/>
  <c r="E66" s="1"/>
  <c r="D70"/>
  <c r="D67" s="1"/>
  <c r="D66" s="1"/>
  <c r="C70"/>
  <c r="F64"/>
  <c r="D63"/>
  <c r="F63" s="1"/>
  <c r="F62"/>
  <c r="E62"/>
  <c r="E61" s="1"/>
  <c r="D61"/>
  <c r="F61" s="1"/>
  <c r="F60"/>
  <c r="E60"/>
  <c r="E58" s="1"/>
  <c r="F59"/>
  <c r="D58"/>
  <c r="C58"/>
  <c r="C57" s="1"/>
  <c r="F56"/>
  <c r="F55"/>
  <c r="E55"/>
  <c r="E52" s="1"/>
  <c r="E38" s="1"/>
  <c r="F54"/>
  <c r="F53"/>
  <c r="D52"/>
  <c r="D38" s="1"/>
  <c r="C52"/>
  <c r="F51"/>
  <c r="F50"/>
  <c r="F49"/>
  <c r="F48"/>
  <c r="F47"/>
  <c r="F46"/>
  <c r="C45"/>
  <c r="F45" s="1"/>
  <c r="F44"/>
  <c r="F43"/>
  <c r="F42"/>
  <c r="F41"/>
  <c r="F40"/>
  <c r="C39"/>
  <c r="F39" s="1"/>
  <c r="F37"/>
  <c r="F36"/>
  <c r="D35"/>
  <c r="D10" s="1"/>
  <c r="C35"/>
  <c r="F35" s="1"/>
  <c r="F34"/>
  <c r="E34"/>
  <c r="F33"/>
  <c r="F32"/>
  <c r="F31"/>
  <c r="C30"/>
  <c r="F30" s="1"/>
  <c r="F29"/>
  <c r="F28"/>
  <c r="F27"/>
  <c r="F26"/>
  <c r="C25"/>
  <c r="F25" s="1"/>
  <c r="F24"/>
  <c r="F23"/>
  <c r="F22"/>
  <c r="F21"/>
  <c r="C20"/>
  <c r="F20" s="1"/>
  <c r="F17"/>
  <c r="C16"/>
  <c r="F16" s="1"/>
  <c r="F15"/>
  <c r="C14"/>
  <c r="C11" s="1"/>
  <c r="F13"/>
  <c r="C13" i="9"/>
  <c r="F13" s="1"/>
  <c r="C24"/>
  <c r="F24" s="1"/>
  <c r="C34"/>
  <c r="F34" s="1"/>
  <c r="C21"/>
  <c r="F78"/>
  <c r="F77"/>
  <c r="F76"/>
  <c r="F75"/>
  <c r="F74"/>
  <c r="F73"/>
  <c r="F72"/>
  <c r="F71"/>
  <c r="F70"/>
  <c r="E70"/>
  <c r="D70"/>
  <c r="D67" s="1"/>
  <c r="D66" s="1"/>
  <c r="C70"/>
  <c r="F69"/>
  <c r="C68"/>
  <c r="E67"/>
  <c r="E66" s="1"/>
  <c r="F64"/>
  <c r="D63"/>
  <c r="F63" s="1"/>
  <c r="F62"/>
  <c r="E62"/>
  <c r="E61"/>
  <c r="D61"/>
  <c r="F61" s="1"/>
  <c r="F60"/>
  <c r="E60"/>
  <c r="F59"/>
  <c r="F58"/>
  <c r="E58"/>
  <c r="D58"/>
  <c r="C58"/>
  <c r="C57" s="1"/>
  <c r="F56"/>
  <c r="F55"/>
  <c r="E55"/>
  <c r="E52" s="1"/>
  <c r="E38" s="1"/>
  <c r="F54"/>
  <c r="F53"/>
  <c r="D52"/>
  <c r="C52"/>
  <c r="F51"/>
  <c r="F50"/>
  <c r="F49"/>
  <c r="F48"/>
  <c r="F47"/>
  <c r="F46"/>
  <c r="C45"/>
  <c r="F45" s="1"/>
  <c r="F44"/>
  <c r="F43"/>
  <c r="F42"/>
  <c r="F41"/>
  <c r="F40"/>
  <c r="C39"/>
  <c r="F39" s="1"/>
  <c r="D38"/>
  <c r="F37"/>
  <c r="C36"/>
  <c r="F36" s="1"/>
  <c r="D35"/>
  <c r="D10" s="1"/>
  <c r="C35"/>
  <c r="F35" s="1"/>
  <c r="E34"/>
  <c r="F33"/>
  <c r="F32"/>
  <c r="F31"/>
  <c r="C30"/>
  <c r="F30" s="1"/>
  <c r="F29"/>
  <c r="F28"/>
  <c r="F27"/>
  <c r="F26"/>
  <c r="C25"/>
  <c r="F25" s="1"/>
  <c r="F23"/>
  <c r="F22"/>
  <c r="F17"/>
  <c r="C16"/>
  <c r="F16" s="1"/>
  <c r="F15"/>
  <c r="C14"/>
  <c r="F14" s="1"/>
  <c r="D79" i="12" l="1"/>
  <c r="C10"/>
  <c r="F57"/>
  <c r="C18"/>
  <c r="F18" s="1"/>
  <c r="F19"/>
  <c r="E65"/>
  <c r="E79" s="1"/>
  <c r="F67"/>
  <c r="F39"/>
  <c r="C66"/>
  <c r="F66" s="1"/>
  <c r="F16"/>
  <c r="F70"/>
  <c r="E57" i="9"/>
  <c r="E65" s="1"/>
  <c r="E79" s="1"/>
  <c r="E57" i="11"/>
  <c r="F52" i="9"/>
  <c r="D57"/>
  <c r="C67"/>
  <c r="D38" i="11"/>
  <c r="E65"/>
  <c r="E79" s="1"/>
  <c r="C20"/>
  <c r="C19" s="1"/>
  <c r="F38"/>
  <c r="C70"/>
  <c r="C67" s="1"/>
  <c r="C66" s="1"/>
  <c r="F66" s="1"/>
  <c r="F70" i="10"/>
  <c r="F58"/>
  <c r="D57"/>
  <c r="F57" s="1"/>
  <c r="C67"/>
  <c r="C66" s="1"/>
  <c r="F66" s="1"/>
  <c r="F52"/>
  <c r="F14"/>
  <c r="D65" i="11"/>
  <c r="D79" s="1"/>
  <c r="F57"/>
  <c r="C11"/>
  <c r="F58"/>
  <c r="E57" i="10"/>
  <c r="E65" s="1"/>
  <c r="E79" s="1"/>
  <c r="F11"/>
  <c r="C19"/>
  <c r="C38"/>
  <c r="F38" s="1"/>
  <c r="C20" i="9"/>
  <c r="F20" s="1"/>
  <c r="F21"/>
  <c r="C11"/>
  <c r="F11" s="1"/>
  <c r="F67"/>
  <c r="C66"/>
  <c r="F66" s="1"/>
  <c r="D65"/>
  <c r="D79" s="1"/>
  <c r="F57"/>
  <c r="C38"/>
  <c r="F38" s="1"/>
  <c r="F68"/>
  <c r="F10" i="12" l="1"/>
  <c r="C65"/>
  <c r="F20" i="11"/>
  <c r="F70"/>
  <c r="F67"/>
  <c r="D65" i="10"/>
  <c r="D79" s="1"/>
  <c r="F67"/>
  <c r="F11" i="11"/>
  <c r="C18"/>
  <c r="F18" s="1"/>
  <c r="F19"/>
  <c r="C18" i="10"/>
  <c r="F19"/>
  <c r="C19" i="9"/>
  <c r="C18" s="1"/>
  <c r="C10" s="1"/>
  <c r="F10" s="1"/>
  <c r="C79" i="12" l="1"/>
  <c r="F79" s="1"/>
  <c r="F65"/>
  <c r="F18" i="9"/>
  <c r="C10" i="11"/>
  <c r="F10" s="1"/>
  <c r="F18" i="10"/>
  <c r="C10"/>
  <c r="F19" i="9"/>
  <c r="C65"/>
  <c r="F65" s="1"/>
  <c r="C65" i="11" l="1"/>
  <c r="F65" s="1"/>
  <c r="C79"/>
  <c r="F79" s="1"/>
  <c r="F10" i="10"/>
  <c r="C65"/>
  <c r="C79" i="9"/>
  <c r="F79" s="1"/>
  <c r="C79" i="10" l="1"/>
  <c r="F79" s="1"/>
  <c r="F65"/>
</calcChain>
</file>

<file path=xl/sharedStrings.xml><?xml version="1.0" encoding="utf-8"?>
<sst xmlns="http://schemas.openxmlformats.org/spreadsheetml/2006/main" count="747" uniqueCount="95">
  <si>
    <t>Разом</t>
  </si>
  <si>
    <t>Загальний фонд</t>
  </si>
  <si>
    <t>Спеціальний фонд</t>
  </si>
  <si>
    <t>Код</t>
  </si>
  <si>
    <t>Найменування доходів згідно із бюджетною класифікацією</t>
  </si>
  <si>
    <t>у т.ч. бюджет розвитку</t>
  </si>
  <si>
    <t>6=(гр.3+гр.4)</t>
  </si>
  <si>
    <t>Податкові надходження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</si>
  <si>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</si>
  <si>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</si>
  <si>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</si>
  <si>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</si>
  <si>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</si>
  <si>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</si>
  <si>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</si>
  <si>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</si>
  <si>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</si>
  <si>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</si>
  <si>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</si>
  <si>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(тис.грн.)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</si>
  <si>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</si>
  <si>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</si>
  <si>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</si>
  <si>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</si>
  <si>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</si>
  <si>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</si>
  <si>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</si>
  <si>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О. Р. Боровська</t>
  </si>
  <si>
    <t xml:space="preserve">Податок на прибуток підприємств і організацій, що належать до комунальної власності </t>
  </si>
  <si>
    <t>Від органів державного управління</t>
  </si>
  <si>
    <t>Субвенції</t>
  </si>
  <si>
    <t xml:space="preserve">Субвенція з державного бюджету місцевим бюджетам  на виплату допомоги сім'ям з дітьми, малозабезпеченим сім'ям, інвалідам з дитинства, дітям-інвалідам та тимчасової державної допомоги дітям </t>
  </si>
  <si>
    <t>Субвенція з державного бюджету  місцевим бюджетам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</si>
  <si>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Субвенція  з державного бюджету місцевим бюджетам на надання пільг та житлових субсидій населенню  на  придбання  твердого та рідкого пічного побутового палива і скрапленого газу</t>
  </si>
  <si>
    <t>Єдиний податок</t>
  </si>
  <si>
    <t>Інші податки та збори</t>
  </si>
  <si>
    <t>Екологічний податок</t>
  </si>
  <si>
    <t>Фіксований сільськогосподарський податок</t>
  </si>
  <si>
    <t>х</t>
  </si>
  <si>
    <t>Кошти пайової участі у розвитку інфраструктури населеного пункту</t>
  </si>
  <si>
    <t>Субвенція з державного бюджету місцевим бюджетам на надання пільг з  послуг  зв'язку  та  інших  передбачених  законодавством пільг (крім пільг на одержання ліків, зубопротезування, оплату електроенергії, природного і скрапленого газу на побутові потреби,  твердого  та  рідкого  пічного  побутового палива, послуг тепло- водопостачання  і водовідведення, квартирної плати, вивезення побутового  сміття  та  рідких  нечистот ) та компенсацію  за пільговий  проїзд окремих категорій громадян</t>
  </si>
  <si>
    <t>Субвенція з інших бюджетів на виконання інвестиційних проектів</t>
  </si>
  <si>
    <t>Реєстраційний збір за проведення державної реєстрації юридичних осіб та фізичних осіб - підприємців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</si>
  <si>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</si>
  <si>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</si>
  <si>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</si>
  <si>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</si>
  <si>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</si>
  <si>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Дотації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</si>
  <si>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</si>
  <si>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t>Податок на майно</t>
  </si>
  <si>
    <t>Внутрішні податки на товари та послуги</t>
  </si>
  <si>
    <t xml:space="preserve">Місцеві податки </t>
  </si>
  <si>
    <t>Податки на доходи, податки на прибуток, податки на збільшення ринкової вартості</t>
  </si>
  <si>
    <t>Туристичний збір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</si>
  <si>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</si>
  <si>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</si>
  <si>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</si>
  <si>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</si>
  <si>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</si>
  <si>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</si>
  <si>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</si>
  <si>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</si>
  <si>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</si>
  <si>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</si>
  <si>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</si>
  <si>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Освітня субвенція з державного бюджету місцевим бюджетам</t>
  </si>
  <si>
    <t>Плата за надання інших адміністративних послуг</t>
  </si>
  <si>
    <t>Податок на нерухоме майно, відмінне від земельної ділянки</t>
  </si>
  <si>
    <t>Плата за землю</t>
  </si>
  <si>
    <t>Транспортний податок</t>
  </si>
  <si>
    <t xml:space="preserve">Податок та збір на доходи фізичних осіб </t>
  </si>
  <si>
    <t>Акцизний податок з реалізації суб`єктами господарювання роздрібної торгівлі підакцизних товарів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</si>
  <si>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</si>
  <si>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</si>
  <si>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</si>
  <si>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 xml:space="preserve">Медична субвенція з державного бюджету місцевим бюджетам </t>
  </si>
  <si>
    <t>реверсна дотація</t>
  </si>
  <si>
    <t>Доходи  бюджету м. Чорноморська на  2017 рік</t>
  </si>
  <si>
    <t>РАЗОМ ДОХОДІВ</t>
  </si>
  <si>
    <t>ВСЬОГО ДОХОДІВ</t>
  </si>
  <si>
    <t xml:space="preserve">Секретар ради </t>
  </si>
  <si>
    <t>до  рішення Чорноморської міської ради</t>
  </si>
  <si>
    <t>Додаток №1</t>
  </si>
  <si>
    <t>від   25.11.2016р. №157 -VII</t>
  </si>
  <si>
    <t>Субвенція з державного бюджету місцевим бюджетам 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І чи ІІ групи внаслідок психічного розладу</t>
  </si>
  <si>
    <t>Субвенція з державного бюджету  місцевим бюджетам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</si>
  <si>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дитиною, оплату послуг із здійснення патронату над дитиною та виплату соціальної допомоги на утримання дитини в сім`ї патронатного вихователя</t>
  </si>
  <si>
    <t xml:space="preserve">Зміни та доповнення до доходів  бюджету міста Чорноморська на  2017 рік </t>
  </si>
  <si>
    <t>зі змінами січня</t>
  </si>
  <si>
    <t>від  27.01.2017р. №     176 -VII</t>
  </si>
  <si>
    <t>до  рішення виконавчого комітету Чорноморської міської ради</t>
  </si>
  <si>
    <t xml:space="preserve">від                2017р. №                </t>
  </si>
  <si>
    <t>Керуючий справами</t>
  </si>
  <si>
    <t>І. А. Лубковський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</si>
</sst>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color indexed="12"/>
      <name val="Arial Cyr"/>
      <charset val="204"/>
    </font>
    <font>
      <sz val="7"/>
      <color indexed="53"/>
      <name val="Times New Roman"/>
      <family val="1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indexed="5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9">
    <xf numFmtId="0" fontId="0" fillId="0" borderId="0" xfId="0"/>
    <xf numFmtId="0" fontId="3" fillId="0" borderId="0" xfId="1" applyAlignment="1" applyProtection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8" fillId="0" borderId="0" xfId="0" applyFont="1" applyAlignment="1">
      <alignment horizontal="justify"/>
    </xf>
    <xf numFmtId="0" fontId="7" fillId="0" borderId="0" xfId="0" applyFont="1"/>
    <xf numFmtId="0" fontId="13" fillId="0" borderId="0" xfId="0" applyFont="1"/>
    <xf numFmtId="0" fontId="10" fillId="0" borderId="0" xfId="0" applyFont="1" applyAlignment="1">
      <alignment horizontal="justify"/>
    </xf>
    <xf numFmtId="0" fontId="10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" fillId="0" borderId="0" xfId="0" applyFont="1"/>
    <xf numFmtId="0" fontId="15" fillId="0" borderId="1" xfId="0" applyFont="1" applyBorder="1" applyAlignment="1">
      <alignment horizontal="justify" vertical="top" wrapText="1"/>
    </xf>
    <xf numFmtId="0" fontId="9" fillId="0" borderId="0" xfId="0" applyFont="1"/>
    <xf numFmtId="0" fontId="2" fillId="0" borderId="0" xfId="0" applyFont="1" applyAlignment="1">
      <alignment horizontal="center"/>
    </xf>
    <xf numFmtId="0" fontId="10" fillId="0" borderId="2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left"/>
    </xf>
    <xf numFmtId="0" fontId="10" fillId="0" borderId="0" xfId="0" applyFont="1" applyBorder="1"/>
    <xf numFmtId="0" fontId="12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2" fillId="0" borderId="1" xfId="0" applyFont="1" applyBorder="1" applyAlignment="1">
      <alignment horizontal="justify" vertical="top" wrapText="1"/>
    </xf>
    <xf numFmtId="164" fontId="16" fillId="0" borderId="1" xfId="0" applyNumberFormat="1" applyFont="1" applyBorder="1" applyAlignment="1">
      <alignment horizontal="center" vertical="top" wrapText="1"/>
    </xf>
    <xf numFmtId="164" fontId="17" fillId="0" borderId="1" xfId="0" applyNumberFormat="1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top" wrapText="1"/>
    </xf>
    <xf numFmtId="164" fontId="19" fillId="0" borderId="1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0" fontId="15" fillId="0" borderId="0" xfId="0" applyFont="1" applyBorder="1" applyAlignment="1">
      <alignment horizontal="justify" vertical="top" wrapText="1"/>
    </xf>
    <xf numFmtId="164" fontId="15" fillId="0" borderId="0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justify" vertical="top" wrapText="1"/>
    </xf>
    <xf numFmtId="0" fontId="0" fillId="0" borderId="0" xfId="0" applyFont="1"/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0" fontId="19" fillId="0" borderId="1" xfId="0" applyFont="1" applyBorder="1" applyAlignment="1">
      <alignment horizontal="justify" vertical="top" wrapText="1"/>
    </xf>
    <xf numFmtId="165" fontId="19" fillId="0" borderId="1" xfId="0" applyNumberFormat="1" applyFont="1" applyBorder="1" applyAlignment="1">
      <alignment horizontal="center" vertical="top" wrapText="1"/>
    </xf>
    <xf numFmtId="0" fontId="20" fillId="0" borderId="0" xfId="0" applyFont="1"/>
    <xf numFmtId="0" fontId="11" fillId="0" borderId="2" xfId="0" applyFont="1" applyBorder="1" applyAlignment="1">
      <alignment horizontal="justify" vertical="top" wrapText="1"/>
    </xf>
    <xf numFmtId="0" fontId="12" fillId="0" borderId="2" xfId="0" applyFont="1" applyBorder="1" applyAlignment="1">
      <alignment horizontal="justify" vertical="top" wrapText="1"/>
    </xf>
    <xf numFmtId="165" fontId="16" fillId="0" borderId="1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horizontal="justify"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164" fontId="16" fillId="2" borderId="1" xfId="0" applyNumberFormat="1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vertical="top" wrapText="1"/>
    </xf>
    <xf numFmtId="164" fontId="19" fillId="2" borderId="1" xfId="0" applyNumberFormat="1" applyFont="1" applyFill="1" applyBorder="1" applyAlignment="1">
      <alignment horizontal="center" vertical="top" wrapText="1"/>
    </xf>
    <xf numFmtId="164" fontId="19" fillId="2" borderId="4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center" vertical="justify" wrapText="1"/>
    </xf>
    <xf numFmtId="164" fontId="18" fillId="2" borderId="1" xfId="0" applyNumberFormat="1" applyFont="1" applyFill="1" applyBorder="1" applyAlignment="1">
      <alignment horizontal="center" vertical="justify" wrapText="1"/>
    </xf>
    <xf numFmtId="164" fontId="18" fillId="2" borderId="3" xfId="0" applyNumberFormat="1" applyFont="1" applyFill="1" applyBorder="1" applyAlignment="1">
      <alignment horizontal="center" vertical="top" wrapText="1"/>
    </xf>
    <xf numFmtId="165" fontId="16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wrapText="1"/>
    </xf>
    <xf numFmtId="165" fontId="15" fillId="2" borderId="1" xfId="0" applyNumberFormat="1" applyFont="1" applyFill="1" applyBorder="1" applyAlignment="1">
      <alignment horizontal="center" vertical="top" wrapText="1"/>
    </xf>
    <xf numFmtId="165" fontId="15" fillId="2" borderId="2" xfId="0" applyNumberFormat="1" applyFont="1" applyFill="1" applyBorder="1" applyAlignment="1">
      <alignment horizontal="center" vertical="top" wrapText="1"/>
    </xf>
    <xf numFmtId="165" fontId="12" fillId="2" borderId="2" xfId="0" applyNumberFormat="1" applyFont="1" applyFill="1" applyBorder="1" applyAlignment="1">
      <alignment horizontal="center" vertical="top" wrapText="1"/>
    </xf>
    <xf numFmtId="165" fontId="10" fillId="2" borderId="2" xfId="0" applyNumberFormat="1" applyFont="1" applyFill="1" applyBorder="1" applyAlignment="1">
      <alignment horizontal="center" vertical="top" wrapText="1"/>
    </xf>
    <xf numFmtId="165" fontId="11" fillId="2" borderId="2" xfId="0" applyNumberFormat="1" applyFont="1" applyFill="1" applyBorder="1" applyAlignment="1">
      <alignment horizontal="center" vertical="top" wrapText="1"/>
    </xf>
    <xf numFmtId="164" fontId="11" fillId="2" borderId="2" xfId="0" applyNumberFormat="1" applyFont="1" applyFill="1" applyBorder="1" applyAlignment="1">
      <alignment horizontal="center" vertical="top" wrapText="1"/>
    </xf>
    <xf numFmtId="164" fontId="18" fillId="2" borderId="2" xfId="0" applyNumberFormat="1" applyFont="1" applyFill="1" applyBorder="1" applyAlignment="1">
      <alignment horizontal="center" vertical="justify" wrapText="1"/>
    </xf>
    <xf numFmtId="164" fontId="18" fillId="2" borderId="2" xfId="0" applyNumberFormat="1" applyFont="1" applyFill="1" applyBorder="1" applyAlignment="1">
      <alignment horizontal="center" vertical="top" wrapText="1"/>
    </xf>
    <xf numFmtId="165" fontId="19" fillId="2" borderId="1" xfId="0" applyNumberFormat="1" applyFont="1" applyFill="1" applyBorder="1" applyAlignment="1">
      <alignment horizontal="center" vertical="top" wrapText="1"/>
    </xf>
    <xf numFmtId="164" fontId="15" fillId="2" borderId="0" xfId="0" applyNumberFormat="1" applyFont="1" applyFill="1" applyBorder="1" applyAlignment="1">
      <alignment horizontal="center" vertical="top" wrapText="1"/>
    </xf>
    <xf numFmtId="164" fontId="10" fillId="2" borderId="0" xfId="0" applyNumberFormat="1" applyFont="1" applyFill="1" applyBorder="1" applyAlignment="1">
      <alignment horizontal="center" vertical="top" wrapText="1"/>
    </xf>
    <xf numFmtId="0" fontId="14" fillId="0" borderId="0" xfId="0" applyFont="1"/>
    <xf numFmtId="0" fontId="12" fillId="0" borderId="0" xfId="0" applyFont="1" applyBorder="1" applyAlignment="1">
      <alignment horizontal="justify" vertical="top" wrapText="1"/>
    </xf>
    <xf numFmtId="0" fontId="12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164" fontId="19" fillId="2" borderId="2" xfId="0" applyNumberFormat="1" applyFont="1" applyFill="1" applyBorder="1" applyAlignment="1">
      <alignment horizontal="center" vertical="justify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4" fontId="16" fillId="0" borderId="2" xfId="0" applyNumberFormat="1" applyFont="1" applyBorder="1" applyAlignment="1">
      <alignment horizontal="center" vertical="center" wrapText="1"/>
    </xf>
    <xf numFmtId="164" fontId="16" fillId="0" borderId="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6" fillId="0" borderId="0" xfId="1" applyFont="1" applyAlignment="1" applyProtection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" fillId="0" borderId="0" xfId="0" applyFont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95"/>
  <sheetViews>
    <sheetView view="pageBreakPreview" zoomScale="75" zoomScaleSheetLayoutView="75" workbookViewId="0">
      <selection activeCell="B92" sqref="B92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 ht="18">
      <c r="A1" s="2"/>
      <c r="B1" s="74"/>
      <c r="D1" s="92" t="s">
        <v>83</v>
      </c>
      <c r="E1" s="93"/>
      <c r="F1" s="93"/>
    </row>
    <row r="2" spans="1:6">
      <c r="A2" s="3"/>
      <c r="D2" s="94" t="s">
        <v>82</v>
      </c>
      <c r="E2" s="94"/>
      <c r="F2" s="94"/>
    </row>
    <row r="3" spans="1:6">
      <c r="A3" s="3"/>
      <c r="D3" s="80" t="s">
        <v>84</v>
      </c>
      <c r="E3" s="18"/>
    </row>
    <row r="4" spans="1:6" ht="20.25">
      <c r="A4" s="95" t="s">
        <v>78</v>
      </c>
      <c r="B4" s="95"/>
      <c r="C4" s="95"/>
      <c r="D4" s="95"/>
      <c r="E4" s="95"/>
      <c r="F4" s="95"/>
    </row>
    <row r="5" spans="1:6" ht="18.75">
      <c r="A5" s="8"/>
      <c r="B5" s="7"/>
      <c r="C5" s="7"/>
      <c r="D5" s="7"/>
      <c r="E5" s="7"/>
      <c r="F5" s="8" t="s">
        <v>19</v>
      </c>
    </row>
    <row r="6" spans="1:6" ht="18.75">
      <c r="A6" s="88" t="s">
        <v>3</v>
      </c>
      <c r="B6" s="88" t="s">
        <v>4</v>
      </c>
      <c r="C6" s="88" t="s">
        <v>1</v>
      </c>
      <c r="D6" s="88" t="s">
        <v>2</v>
      </c>
      <c r="E6" s="88"/>
      <c r="F6" s="88" t="s">
        <v>0</v>
      </c>
    </row>
    <row r="7" spans="1:6" ht="56.25">
      <c r="A7" s="96"/>
      <c r="B7" s="88"/>
      <c r="C7" s="88"/>
      <c r="D7" s="79" t="s">
        <v>0</v>
      </c>
      <c r="E7" s="79" t="s">
        <v>5</v>
      </c>
      <c r="F7" s="88"/>
    </row>
    <row r="8" spans="1:6">
      <c r="A8" s="88">
        <v>1</v>
      </c>
      <c r="B8" s="88">
        <v>2</v>
      </c>
      <c r="C8" s="88">
        <v>3</v>
      </c>
      <c r="D8" s="88">
        <v>4</v>
      </c>
      <c r="E8" s="88">
        <v>5</v>
      </c>
      <c r="F8" s="88" t="s">
        <v>6</v>
      </c>
    </row>
    <row r="9" spans="1:6" ht="7.5" customHeight="1">
      <c r="A9" s="88"/>
      <c r="B9" s="88"/>
      <c r="C9" s="88"/>
      <c r="D9" s="88"/>
      <c r="E9" s="88"/>
      <c r="F9" s="88"/>
    </row>
    <row r="10" spans="1:6" ht="22.5" customHeight="1">
      <c r="A10" s="39">
        <v>10000000</v>
      </c>
      <c r="B10" s="11" t="s">
        <v>7</v>
      </c>
      <c r="C10" s="53">
        <f>C11+C16+C18+C35</f>
        <v>434565</v>
      </c>
      <c r="D10" s="53">
        <f>D35</f>
        <v>220</v>
      </c>
      <c r="E10" s="53" t="s">
        <v>38</v>
      </c>
      <c r="F10" s="25">
        <f>C10</f>
        <v>434565</v>
      </c>
    </row>
    <row r="11" spans="1:6" ht="12.75" customHeight="1">
      <c r="A11" s="89">
        <v>11000000</v>
      </c>
      <c r="B11" s="89" t="s">
        <v>53</v>
      </c>
      <c r="C11" s="91">
        <f>C13+C14</f>
        <v>236500</v>
      </c>
      <c r="D11" s="91" t="s">
        <v>38</v>
      </c>
      <c r="E11" s="91" t="s">
        <v>38</v>
      </c>
      <c r="F11" s="86">
        <f>C11</f>
        <v>236500</v>
      </c>
    </row>
    <row r="12" spans="1:6" ht="37.5" customHeight="1">
      <c r="A12" s="90"/>
      <c r="B12" s="89"/>
      <c r="C12" s="91"/>
      <c r="D12" s="91"/>
      <c r="E12" s="91"/>
      <c r="F12" s="87"/>
    </row>
    <row r="13" spans="1:6" s="40" customFormat="1" ht="20.25">
      <c r="A13" s="24">
        <v>11010000</v>
      </c>
      <c r="B13" s="24" t="s">
        <v>71</v>
      </c>
      <c r="C13" s="54">
        <f>217500+8900+10000</f>
        <v>236400</v>
      </c>
      <c r="D13" s="54" t="s">
        <v>38</v>
      </c>
      <c r="E13" s="54" t="s">
        <v>38</v>
      </c>
      <c r="F13" s="29">
        <f t="shared" ref="F13:F32" si="0">C13</f>
        <v>236400</v>
      </c>
    </row>
    <row r="14" spans="1:6" ht="25.5" customHeight="1">
      <c r="A14" s="10">
        <v>11020000</v>
      </c>
      <c r="B14" s="10" t="s">
        <v>8</v>
      </c>
      <c r="C14" s="53">
        <f>C15</f>
        <v>100</v>
      </c>
      <c r="D14" s="53" t="s">
        <v>38</v>
      </c>
      <c r="E14" s="53" t="s">
        <v>38</v>
      </c>
      <c r="F14" s="30">
        <f t="shared" si="0"/>
        <v>100</v>
      </c>
    </row>
    <row r="15" spans="1:6" ht="36.75" customHeight="1">
      <c r="A15" s="9">
        <v>11020200</v>
      </c>
      <c r="B15" s="9" t="s">
        <v>28</v>
      </c>
      <c r="C15" s="55">
        <v>100</v>
      </c>
      <c r="D15" s="55" t="s">
        <v>38</v>
      </c>
      <c r="E15" s="55" t="s">
        <v>38</v>
      </c>
      <c r="F15" s="29">
        <f t="shared" si="0"/>
        <v>100</v>
      </c>
    </row>
    <row r="16" spans="1:6" ht="26.25" customHeight="1">
      <c r="A16" s="52">
        <v>14000000</v>
      </c>
      <c r="B16" s="51" t="s">
        <v>51</v>
      </c>
      <c r="C16" s="57">
        <f>C17</f>
        <v>24300</v>
      </c>
      <c r="D16" s="56" t="s">
        <v>38</v>
      </c>
      <c r="E16" s="56" t="s">
        <v>38</v>
      </c>
      <c r="F16" s="30">
        <f t="shared" si="0"/>
        <v>24300</v>
      </c>
    </row>
    <row r="17" spans="1:6" ht="41.25" customHeight="1">
      <c r="A17" s="50">
        <v>14040000</v>
      </c>
      <c r="B17" s="50" t="s">
        <v>72</v>
      </c>
      <c r="C17" s="55">
        <v>24300</v>
      </c>
      <c r="D17" s="55" t="s">
        <v>38</v>
      </c>
      <c r="E17" s="55" t="s">
        <v>38</v>
      </c>
      <c r="F17" s="26">
        <f t="shared" si="0"/>
        <v>24300</v>
      </c>
    </row>
    <row r="18" spans="1:6" s="17" customFormat="1" ht="36.75" customHeight="1">
      <c r="A18" s="16">
        <v>18000000</v>
      </c>
      <c r="B18" s="10" t="s">
        <v>52</v>
      </c>
      <c r="C18" s="53">
        <f>C19+C34+C33</f>
        <v>173765</v>
      </c>
      <c r="D18" s="53" t="s">
        <v>38</v>
      </c>
      <c r="E18" s="53" t="s">
        <v>38</v>
      </c>
      <c r="F18" s="30">
        <f t="shared" si="0"/>
        <v>173765</v>
      </c>
    </row>
    <row r="19" spans="1:6" ht="24.75" customHeight="1">
      <c r="A19" s="10">
        <v>18010000</v>
      </c>
      <c r="B19" s="10" t="s">
        <v>50</v>
      </c>
      <c r="C19" s="53">
        <f>C20+C25+C30</f>
        <v>141311.29999999999</v>
      </c>
      <c r="D19" s="53" t="s">
        <v>38</v>
      </c>
      <c r="E19" s="53" t="s">
        <v>38</v>
      </c>
      <c r="F19" s="30">
        <f t="shared" si="0"/>
        <v>141311.29999999999</v>
      </c>
    </row>
    <row r="20" spans="1:6" ht="28.5" customHeight="1">
      <c r="A20" s="10"/>
      <c r="B20" s="16" t="s">
        <v>68</v>
      </c>
      <c r="C20" s="53">
        <f>SUM(C21:C24)</f>
        <v>7531.3</v>
      </c>
      <c r="D20" s="53"/>
      <c r="E20" s="53"/>
      <c r="F20" s="30">
        <f t="shared" si="0"/>
        <v>7531.3</v>
      </c>
    </row>
    <row r="21" spans="1:6" s="40" customFormat="1" ht="40.5" customHeight="1">
      <c r="A21" s="9">
        <v>18010100</v>
      </c>
      <c r="B21" s="9" t="s">
        <v>56</v>
      </c>
      <c r="C21" s="55">
        <f>20.4+15.4</f>
        <v>35.799999999999997</v>
      </c>
      <c r="D21" s="55" t="s">
        <v>38</v>
      </c>
      <c r="E21" s="55" t="s">
        <v>38</v>
      </c>
      <c r="F21" s="29">
        <f t="shared" si="0"/>
        <v>35.799999999999997</v>
      </c>
    </row>
    <row r="22" spans="1:6" s="40" customFormat="1" ht="41.25" customHeight="1">
      <c r="A22" s="9">
        <v>18010200</v>
      </c>
      <c r="B22" s="9" t="s">
        <v>57</v>
      </c>
      <c r="C22" s="55">
        <v>260.3</v>
      </c>
      <c r="D22" s="55" t="s">
        <v>38</v>
      </c>
      <c r="E22" s="55" t="s">
        <v>38</v>
      </c>
      <c r="F22" s="29">
        <f t="shared" si="0"/>
        <v>260.3</v>
      </c>
    </row>
    <row r="23" spans="1:6" s="40" customFormat="1" ht="47.25" customHeight="1">
      <c r="A23" s="9">
        <v>18010300</v>
      </c>
      <c r="B23" s="9" t="s">
        <v>58</v>
      </c>
      <c r="C23" s="55">
        <v>588.6</v>
      </c>
      <c r="D23" s="55" t="s">
        <v>38</v>
      </c>
      <c r="E23" s="55" t="s">
        <v>38</v>
      </c>
      <c r="F23" s="29">
        <f t="shared" si="0"/>
        <v>588.6</v>
      </c>
    </row>
    <row r="24" spans="1:6" s="40" customFormat="1" ht="58.5" customHeight="1">
      <c r="A24" s="9">
        <v>18010400</v>
      </c>
      <c r="B24" s="9" t="s">
        <v>59</v>
      </c>
      <c r="C24" s="55">
        <f>3745+2901.6</f>
        <v>6646.6</v>
      </c>
      <c r="D24" s="55" t="s">
        <v>38</v>
      </c>
      <c r="E24" s="55" t="s">
        <v>38</v>
      </c>
      <c r="F24" s="29">
        <f t="shared" si="0"/>
        <v>6646.6</v>
      </c>
    </row>
    <row r="25" spans="1:6" s="40" customFormat="1" ht="24.75" customHeight="1">
      <c r="A25" s="9"/>
      <c r="B25" s="16" t="s">
        <v>69</v>
      </c>
      <c r="C25" s="56">
        <f>SUM(C26:C29)</f>
        <v>133230</v>
      </c>
      <c r="D25" s="56"/>
      <c r="E25" s="56"/>
      <c r="F25" s="30">
        <f>C25</f>
        <v>133230</v>
      </c>
    </row>
    <row r="26" spans="1:6" s="40" customFormat="1" ht="25.5" customHeight="1">
      <c r="A26" s="9">
        <v>18010500</v>
      </c>
      <c r="B26" s="9" t="s">
        <v>60</v>
      </c>
      <c r="C26" s="55">
        <v>50740</v>
      </c>
      <c r="D26" s="55" t="s">
        <v>38</v>
      </c>
      <c r="E26" s="55" t="s">
        <v>38</v>
      </c>
      <c r="F26" s="29">
        <f t="shared" si="0"/>
        <v>50740</v>
      </c>
    </row>
    <row r="27" spans="1:6" s="40" customFormat="1" ht="23.25" customHeight="1">
      <c r="A27" s="9">
        <v>18010600</v>
      </c>
      <c r="B27" s="9" t="s">
        <v>61</v>
      </c>
      <c r="C27" s="55">
        <v>73500</v>
      </c>
      <c r="D27" s="55" t="s">
        <v>38</v>
      </c>
      <c r="E27" s="55" t="s">
        <v>38</v>
      </c>
      <c r="F27" s="29">
        <f t="shared" si="0"/>
        <v>73500</v>
      </c>
    </row>
    <row r="28" spans="1:6" s="40" customFormat="1" ht="25.5" customHeight="1">
      <c r="A28" s="9">
        <v>18010700</v>
      </c>
      <c r="B28" s="9" t="s">
        <v>62</v>
      </c>
      <c r="C28" s="55">
        <v>860</v>
      </c>
      <c r="D28" s="55" t="s">
        <v>38</v>
      </c>
      <c r="E28" s="55" t="s">
        <v>38</v>
      </c>
      <c r="F28" s="29">
        <f t="shared" si="0"/>
        <v>860</v>
      </c>
    </row>
    <row r="29" spans="1:6" s="40" customFormat="1" ht="24.75" customHeight="1">
      <c r="A29" s="9">
        <v>18010900</v>
      </c>
      <c r="B29" s="9" t="s">
        <v>63</v>
      </c>
      <c r="C29" s="55">
        <v>8130</v>
      </c>
      <c r="D29" s="55" t="s">
        <v>38</v>
      </c>
      <c r="E29" s="55" t="s">
        <v>38</v>
      </c>
      <c r="F29" s="29">
        <f t="shared" si="0"/>
        <v>8130</v>
      </c>
    </row>
    <row r="30" spans="1:6" s="40" customFormat="1" ht="24.75" customHeight="1">
      <c r="A30" s="9"/>
      <c r="B30" s="16" t="s">
        <v>70</v>
      </c>
      <c r="C30" s="56">
        <f>SUM(C31:C32)</f>
        <v>550</v>
      </c>
      <c r="D30" s="56"/>
      <c r="E30" s="56"/>
      <c r="F30" s="30">
        <f>C30</f>
        <v>550</v>
      </c>
    </row>
    <row r="31" spans="1:6" s="40" customFormat="1" ht="24.75" customHeight="1">
      <c r="A31" s="9">
        <v>18011000</v>
      </c>
      <c r="B31" s="9" t="s">
        <v>64</v>
      </c>
      <c r="C31" s="55">
        <v>250</v>
      </c>
      <c r="D31" s="55" t="s">
        <v>38</v>
      </c>
      <c r="E31" s="55" t="s">
        <v>38</v>
      </c>
      <c r="F31" s="29">
        <f t="shared" si="0"/>
        <v>250</v>
      </c>
    </row>
    <row r="32" spans="1:6" s="40" customFormat="1" ht="24.75" customHeight="1">
      <c r="A32" s="9">
        <v>18011100</v>
      </c>
      <c r="B32" s="9" t="s">
        <v>65</v>
      </c>
      <c r="C32" s="55">
        <v>300</v>
      </c>
      <c r="D32" s="55" t="s">
        <v>38</v>
      </c>
      <c r="E32" s="55" t="s">
        <v>38</v>
      </c>
      <c r="F32" s="29">
        <f t="shared" si="0"/>
        <v>300</v>
      </c>
    </row>
    <row r="33" spans="1:6" ht="28.5" customHeight="1">
      <c r="A33" s="16">
        <v>18030000</v>
      </c>
      <c r="B33" s="16" t="s">
        <v>54</v>
      </c>
      <c r="C33" s="56">
        <v>80</v>
      </c>
      <c r="D33" s="56" t="s">
        <v>38</v>
      </c>
      <c r="E33" s="56" t="s">
        <v>38</v>
      </c>
      <c r="F33" s="30">
        <f>C33</f>
        <v>80</v>
      </c>
    </row>
    <row r="34" spans="1:6" s="17" customFormat="1" ht="22.5" customHeight="1">
      <c r="A34" s="10">
        <v>18050000</v>
      </c>
      <c r="B34" s="10" t="s">
        <v>34</v>
      </c>
      <c r="C34" s="53">
        <f>27400+4953.6+20.1</f>
        <v>32373.699999999997</v>
      </c>
      <c r="D34" s="53" t="s">
        <v>38</v>
      </c>
      <c r="E34" s="53" t="str">
        <f>D34</f>
        <v>х</v>
      </c>
      <c r="F34" s="25">
        <f>C34</f>
        <v>32373.699999999997</v>
      </c>
    </row>
    <row r="35" spans="1:6" ht="23.25" customHeight="1">
      <c r="A35" s="16">
        <v>19000000</v>
      </c>
      <c r="B35" s="16" t="s">
        <v>35</v>
      </c>
      <c r="C35" s="56">
        <f>C36</f>
        <v>0</v>
      </c>
      <c r="D35" s="56">
        <f>D36</f>
        <v>220</v>
      </c>
      <c r="E35" s="56" t="s">
        <v>38</v>
      </c>
      <c r="F35" s="30">
        <f>C35</f>
        <v>0</v>
      </c>
    </row>
    <row r="36" spans="1:6" ht="21" customHeight="1">
      <c r="A36" s="9">
        <v>19010000</v>
      </c>
      <c r="B36" s="9" t="s">
        <v>36</v>
      </c>
      <c r="C36" s="55">
        <f>190-190</f>
        <v>0</v>
      </c>
      <c r="D36" s="55">
        <v>220</v>
      </c>
      <c r="E36" s="55" t="s">
        <v>38</v>
      </c>
      <c r="F36" s="26">
        <f>C36</f>
        <v>0</v>
      </c>
    </row>
    <row r="37" spans="1:6" ht="22.5" hidden="1" customHeight="1">
      <c r="A37" s="9">
        <v>19040000</v>
      </c>
      <c r="B37" s="9" t="s">
        <v>37</v>
      </c>
      <c r="C37" s="55">
        <v>0</v>
      </c>
      <c r="D37" s="55" t="s">
        <v>38</v>
      </c>
      <c r="E37" s="55" t="s">
        <v>38</v>
      </c>
      <c r="F37" s="26">
        <f>C37</f>
        <v>0</v>
      </c>
    </row>
    <row r="38" spans="1:6" ht="24" customHeight="1">
      <c r="A38" s="39">
        <v>20000000</v>
      </c>
      <c r="B38" s="11" t="s">
        <v>9</v>
      </c>
      <c r="C38" s="53">
        <f>C39+C45+C52</f>
        <v>5697</v>
      </c>
      <c r="D38" s="53">
        <f>D52+D56</f>
        <v>20456</v>
      </c>
      <c r="E38" s="53">
        <f>E52</f>
        <v>5000</v>
      </c>
      <c r="F38" s="25">
        <f>C38+D38</f>
        <v>26153</v>
      </c>
    </row>
    <row r="39" spans="1:6" ht="22.5" customHeight="1">
      <c r="A39" s="10">
        <v>21000000</v>
      </c>
      <c r="B39" s="14" t="s">
        <v>10</v>
      </c>
      <c r="C39" s="53">
        <f>C40+C41+C42+C43</f>
        <v>87</v>
      </c>
      <c r="D39" s="53" t="s">
        <v>38</v>
      </c>
      <c r="E39" s="53" t="s">
        <v>38</v>
      </c>
      <c r="F39" s="30">
        <f>C39</f>
        <v>87</v>
      </c>
    </row>
    <row r="40" spans="1:6" s="15" customFormat="1" ht="63" customHeight="1">
      <c r="A40" s="9">
        <v>21010300</v>
      </c>
      <c r="B40" s="13" t="s">
        <v>20</v>
      </c>
      <c r="C40" s="55">
        <v>65</v>
      </c>
      <c r="D40" s="55" t="s">
        <v>38</v>
      </c>
      <c r="E40" s="55" t="s">
        <v>38</v>
      </c>
      <c r="F40" s="26">
        <f>C40</f>
        <v>65</v>
      </c>
    </row>
    <row r="41" spans="1:6" ht="36.75" hidden="1" customHeight="1">
      <c r="A41" s="9">
        <v>21050000</v>
      </c>
      <c r="B41" s="9" t="s">
        <v>21</v>
      </c>
      <c r="C41" s="55">
        <v>0</v>
      </c>
      <c r="D41" s="55" t="s">
        <v>38</v>
      </c>
      <c r="E41" s="55" t="s">
        <v>38</v>
      </c>
      <c r="F41" s="26">
        <f>C41</f>
        <v>0</v>
      </c>
    </row>
    <row r="42" spans="1:6" ht="81" hidden="1" customHeight="1">
      <c r="A42" s="9">
        <v>21080900</v>
      </c>
      <c r="B42" s="9" t="s">
        <v>23</v>
      </c>
      <c r="C42" s="55">
        <v>0</v>
      </c>
      <c r="D42" s="55" t="s">
        <v>38</v>
      </c>
      <c r="E42" s="55" t="s">
        <v>38</v>
      </c>
      <c r="F42" s="26">
        <f>C42</f>
        <v>0</v>
      </c>
    </row>
    <row r="43" spans="1:6" ht="24" customHeight="1">
      <c r="A43" s="9">
        <v>21081100</v>
      </c>
      <c r="B43" s="9" t="s">
        <v>24</v>
      </c>
      <c r="C43" s="55">
        <v>22</v>
      </c>
      <c r="D43" s="55" t="s">
        <v>38</v>
      </c>
      <c r="E43" s="55" t="s">
        <v>38</v>
      </c>
      <c r="F43" s="26">
        <f>C43</f>
        <v>22</v>
      </c>
    </row>
    <row r="44" spans="1:6" ht="36" hidden="1" customHeight="1">
      <c r="A44" s="9">
        <v>21110000</v>
      </c>
      <c r="B44" s="9" t="s">
        <v>22</v>
      </c>
      <c r="C44" s="55" t="s">
        <v>38</v>
      </c>
      <c r="D44" s="55">
        <v>0</v>
      </c>
      <c r="E44" s="55" t="s">
        <v>38</v>
      </c>
      <c r="F44" s="26">
        <f>D44</f>
        <v>0</v>
      </c>
    </row>
    <row r="45" spans="1:6" ht="37.5">
      <c r="A45" s="10">
        <v>22000000</v>
      </c>
      <c r="B45" s="10" t="s">
        <v>43</v>
      </c>
      <c r="C45" s="53">
        <f>C48+C50+C51+C46+C47+C49</f>
        <v>5110</v>
      </c>
      <c r="D45" s="53" t="s">
        <v>38</v>
      </c>
      <c r="E45" s="53" t="s">
        <v>38</v>
      </c>
      <c r="F45" s="25">
        <f t="shared" ref="F45:F51" si="1">C45</f>
        <v>5110</v>
      </c>
    </row>
    <row r="46" spans="1:6" s="40" customFormat="1" ht="37.5">
      <c r="A46" s="24">
        <v>22010300</v>
      </c>
      <c r="B46" s="24" t="s">
        <v>42</v>
      </c>
      <c r="C46" s="55">
        <v>55</v>
      </c>
      <c r="D46" s="55" t="s">
        <v>38</v>
      </c>
      <c r="E46" s="55" t="s">
        <v>38</v>
      </c>
      <c r="F46" s="26">
        <f t="shared" si="1"/>
        <v>55</v>
      </c>
    </row>
    <row r="47" spans="1:6" ht="20.25">
      <c r="A47" s="24">
        <v>22012500</v>
      </c>
      <c r="B47" s="24" t="s">
        <v>67</v>
      </c>
      <c r="C47" s="54">
        <v>2000</v>
      </c>
      <c r="D47" s="54" t="s">
        <v>38</v>
      </c>
      <c r="E47" s="54" t="s">
        <v>38</v>
      </c>
      <c r="F47" s="29">
        <f t="shared" si="1"/>
        <v>2000</v>
      </c>
    </row>
    <row r="48" spans="1:6" s="40" customFormat="1" ht="37.5">
      <c r="A48" s="24">
        <v>22012600</v>
      </c>
      <c r="B48" s="24" t="s">
        <v>74</v>
      </c>
      <c r="C48" s="54">
        <v>220</v>
      </c>
      <c r="D48" s="54" t="s">
        <v>38</v>
      </c>
      <c r="E48" s="54" t="s">
        <v>38</v>
      </c>
      <c r="F48" s="29">
        <f t="shared" si="1"/>
        <v>220</v>
      </c>
    </row>
    <row r="49" spans="1:6" s="40" customFormat="1" ht="93.75">
      <c r="A49" s="24">
        <v>22012900</v>
      </c>
      <c r="B49" s="75" t="s">
        <v>75</v>
      </c>
      <c r="C49" s="54">
        <v>5</v>
      </c>
      <c r="D49" s="54" t="s">
        <v>38</v>
      </c>
      <c r="E49" s="54" t="s">
        <v>38</v>
      </c>
      <c r="F49" s="29">
        <f t="shared" si="1"/>
        <v>5</v>
      </c>
    </row>
    <row r="50" spans="1:6" s="40" customFormat="1" ht="38.25" customHeight="1">
      <c r="A50" s="24">
        <v>22080400</v>
      </c>
      <c r="B50" s="76" t="s">
        <v>55</v>
      </c>
      <c r="C50" s="54">
        <v>2800</v>
      </c>
      <c r="D50" s="54" t="s">
        <v>38</v>
      </c>
      <c r="E50" s="54" t="s">
        <v>38</v>
      </c>
      <c r="F50" s="29">
        <f t="shared" si="1"/>
        <v>2800</v>
      </c>
    </row>
    <row r="51" spans="1:6" s="40" customFormat="1" ht="26.25" customHeight="1">
      <c r="A51" s="24">
        <v>22090000</v>
      </c>
      <c r="B51" s="24" t="s">
        <v>11</v>
      </c>
      <c r="C51" s="54">
        <v>30</v>
      </c>
      <c r="D51" s="54" t="s">
        <v>38</v>
      </c>
      <c r="E51" s="54" t="s">
        <v>38</v>
      </c>
      <c r="F51" s="29">
        <f t="shared" si="1"/>
        <v>30</v>
      </c>
    </row>
    <row r="52" spans="1:6" ht="26.25" customHeight="1">
      <c r="A52" s="10">
        <v>24000000</v>
      </c>
      <c r="B52" s="12" t="s">
        <v>12</v>
      </c>
      <c r="C52" s="53">
        <f>C53</f>
        <v>500</v>
      </c>
      <c r="D52" s="53">
        <f>D54+D55</f>
        <v>5355</v>
      </c>
      <c r="E52" s="56">
        <f>E55</f>
        <v>5000</v>
      </c>
      <c r="F52" s="25">
        <f>C52+D52</f>
        <v>5855</v>
      </c>
    </row>
    <row r="53" spans="1:6" ht="22.5" customHeight="1">
      <c r="A53" s="9">
        <v>24060300</v>
      </c>
      <c r="B53" s="9" t="s">
        <v>13</v>
      </c>
      <c r="C53" s="55">
        <v>500</v>
      </c>
      <c r="D53" s="55" t="s">
        <v>38</v>
      </c>
      <c r="E53" s="55" t="s">
        <v>38</v>
      </c>
      <c r="F53" s="26">
        <f>C53</f>
        <v>500</v>
      </c>
    </row>
    <row r="54" spans="1:6" ht="60" customHeight="1">
      <c r="A54" s="9">
        <v>24062100</v>
      </c>
      <c r="B54" s="13" t="s">
        <v>25</v>
      </c>
      <c r="C54" s="55" t="s">
        <v>38</v>
      </c>
      <c r="D54" s="55">
        <v>355</v>
      </c>
      <c r="E54" s="55" t="s">
        <v>38</v>
      </c>
      <c r="F54" s="26">
        <f>D54</f>
        <v>355</v>
      </c>
    </row>
    <row r="55" spans="1:6" ht="19.5" customHeight="1">
      <c r="A55" s="24">
        <v>24170000</v>
      </c>
      <c r="B55" s="24" t="s">
        <v>39</v>
      </c>
      <c r="C55" s="58" t="s">
        <v>38</v>
      </c>
      <c r="D55" s="59">
        <v>5000</v>
      </c>
      <c r="E55" s="60">
        <f>D55</f>
        <v>5000</v>
      </c>
      <c r="F55" s="29">
        <f>D55</f>
        <v>5000</v>
      </c>
    </row>
    <row r="56" spans="1:6" s="17" customFormat="1" ht="22.5" customHeight="1">
      <c r="A56" s="10">
        <v>25000000</v>
      </c>
      <c r="B56" s="10" t="s">
        <v>14</v>
      </c>
      <c r="C56" s="53" t="s">
        <v>38</v>
      </c>
      <c r="D56" s="61">
        <v>15101</v>
      </c>
      <c r="E56" s="53" t="s">
        <v>38</v>
      </c>
      <c r="F56" s="49">
        <f>D56</f>
        <v>15101</v>
      </c>
    </row>
    <row r="57" spans="1:6" s="17" customFormat="1" ht="22.5" customHeight="1">
      <c r="A57" s="39">
        <v>30000000</v>
      </c>
      <c r="B57" s="10" t="s">
        <v>15</v>
      </c>
      <c r="C57" s="53">
        <f>C58</f>
        <v>15</v>
      </c>
      <c r="D57" s="53">
        <f>D58+D61</f>
        <v>1000</v>
      </c>
      <c r="E57" s="53">
        <f>E58+E61</f>
        <v>1000</v>
      </c>
      <c r="F57" s="25">
        <f>C57+D57</f>
        <v>1015</v>
      </c>
    </row>
    <row r="58" spans="1:6" s="17" customFormat="1" ht="22.5" customHeight="1">
      <c r="A58" s="10">
        <v>31000000</v>
      </c>
      <c r="B58" s="10" t="s">
        <v>44</v>
      </c>
      <c r="C58" s="53">
        <f>C59+C60</f>
        <v>15</v>
      </c>
      <c r="D58" s="53">
        <f>D60</f>
        <v>0</v>
      </c>
      <c r="E58" s="53">
        <f>E60</f>
        <v>0</v>
      </c>
      <c r="F58" s="25">
        <f>C58+D58</f>
        <v>15</v>
      </c>
    </row>
    <row r="59" spans="1:6" ht="75">
      <c r="A59" s="9">
        <v>31010200</v>
      </c>
      <c r="B59" s="22" t="s">
        <v>26</v>
      </c>
      <c r="C59" s="55">
        <v>15</v>
      </c>
      <c r="D59" s="55" t="s">
        <v>38</v>
      </c>
      <c r="E59" s="55" t="s">
        <v>38</v>
      </c>
      <c r="F59" s="26">
        <f>C59</f>
        <v>15</v>
      </c>
    </row>
    <row r="60" spans="1:6" ht="59.45" customHeight="1">
      <c r="A60" s="9">
        <v>31030000</v>
      </c>
      <c r="B60" s="9" t="s">
        <v>16</v>
      </c>
      <c r="C60" s="55">
        <v>0</v>
      </c>
      <c r="D60" s="55">
        <v>0</v>
      </c>
      <c r="E60" s="55">
        <f>D60</f>
        <v>0</v>
      </c>
      <c r="F60" s="26">
        <f>D60</f>
        <v>0</v>
      </c>
    </row>
    <row r="61" spans="1:6" s="17" customFormat="1" ht="39" customHeight="1">
      <c r="A61" s="10">
        <v>33000000</v>
      </c>
      <c r="B61" s="10" t="s">
        <v>45</v>
      </c>
      <c r="C61" s="53" t="s">
        <v>38</v>
      </c>
      <c r="D61" s="53">
        <f>D62</f>
        <v>1000</v>
      </c>
      <c r="E61" s="53">
        <f>E62</f>
        <v>1000</v>
      </c>
      <c r="F61" s="25">
        <f>D61</f>
        <v>1000</v>
      </c>
    </row>
    <row r="62" spans="1:6" ht="20.25">
      <c r="A62" s="9">
        <v>33010000</v>
      </c>
      <c r="B62" s="9" t="s">
        <v>17</v>
      </c>
      <c r="C62" s="62" t="s">
        <v>38</v>
      </c>
      <c r="D62" s="55">
        <v>1000</v>
      </c>
      <c r="E62" s="55">
        <f>D62</f>
        <v>1000</v>
      </c>
      <c r="F62" s="26">
        <f>D62</f>
        <v>1000</v>
      </c>
    </row>
    <row r="63" spans="1:6" s="17" customFormat="1" ht="20.25">
      <c r="A63" s="42">
        <v>50000000</v>
      </c>
      <c r="B63" s="41" t="s">
        <v>46</v>
      </c>
      <c r="C63" s="67" t="s">
        <v>38</v>
      </c>
      <c r="D63" s="68">
        <f>D64</f>
        <v>5</v>
      </c>
      <c r="E63" s="67" t="s">
        <v>38</v>
      </c>
      <c r="F63" s="28">
        <f>D63</f>
        <v>5</v>
      </c>
    </row>
    <row r="64" spans="1:6" ht="60" customHeight="1">
      <c r="A64" s="24">
        <v>50110000</v>
      </c>
      <c r="B64" s="24" t="s">
        <v>18</v>
      </c>
      <c r="C64" s="69" t="s">
        <v>38</v>
      </c>
      <c r="D64" s="59">
        <v>5</v>
      </c>
      <c r="E64" s="70" t="s">
        <v>38</v>
      </c>
      <c r="F64" s="29">
        <f>D64</f>
        <v>5</v>
      </c>
    </row>
    <row r="65" spans="1:6" s="17" customFormat="1" ht="23.25" customHeight="1">
      <c r="A65" s="16"/>
      <c r="B65" s="16" t="s">
        <v>79</v>
      </c>
      <c r="C65" s="78">
        <f>C10+C38+C57</f>
        <v>440277</v>
      </c>
      <c r="D65" s="78">
        <f>D10+D38+D57+D63</f>
        <v>21681</v>
      </c>
      <c r="E65" s="78">
        <f>E38+E57</f>
        <v>6000</v>
      </c>
      <c r="F65" s="30">
        <f>C65+D65</f>
        <v>461958</v>
      </c>
    </row>
    <row r="66" spans="1:6" ht="20.25">
      <c r="A66" s="39">
        <v>40000000</v>
      </c>
      <c r="B66" s="11" t="s">
        <v>47</v>
      </c>
      <c r="C66" s="63">
        <f>C67</f>
        <v>134575</v>
      </c>
      <c r="D66" s="64">
        <f>D67</f>
        <v>0</v>
      </c>
      <c r="E66" s="64">
        <f>E67</f>
        <v>0</v>
      </c>
      <c r="F66" s="37">
        <f>C66+D66</f>
        <v>134575</v>
      </c>
    </row>
    <row r="67" spans="1:6" ht="23.25" customHeight="1">
      <c r="A67" s="10">
        <v>41000000</v>
      </c>
      <c r="B67" s="10" t="s">
        <v>29</v>
      </c>
      <c r="C67" s="63">
        <f>C70+C68</f>
        <v>134575</v>
      </c>
      <c r="D67" s="63">
        <f>D70</f>
        <v>0</v>
      </c>
      <c r="E67" s="64">
        <f>E70</f>
        <v>0</v>
      </c>
      <c r="F67" s="37">
        <f>C67+D67</f>
        <v>134575</v>
      </c>
    </row>
    <row r="68" spans="1:6" ht="0.75" hidden="1" customHeight="1">
      <c r="A68" s="47">
        <v>41020000</v>
      </c>
      <c r="B68" s="47" t="s">
        <v>48</v>
      </c>
      <c r="C68" s="64">
        <f>C69</f>
        <v>0</v>
      </c>
      <c r="D68" s="64" t="s">
        <v>38</v>
      </c>
      <c r="E68" s="64" t="s">
        <v>38</v>
      </c>
      <c r="F68" s="37">
        <f>C68</f>
        <v>0</v>
      </c>
    </row>
    <row r="69" spans="1:6" ht="56.25" hidden="1">
      <c r="A69" s="47">
        <v>41021200</v>
      </c>
      <c r="B69" s="48" t="s">
        <v>49</v>
      </c>
      <c r="C69" s="65"/>
      <c r="D69" s="65" t="s">
        <v>38</v>
      </c>
      <c r="E69" s="65" t="s">
        <v>38</v>
      </c>
      <c r="F69" s="38">
        <f>C69</f>
        <v>0</v>
      </c>
    </row>
    <row r="70" spans="1:6" ht="18.75">
      <c r="A70" s="33">
        <v>41030000</v>
      </c>
      <c r="B70" s="33" t="s">
        <v>30</v>
      </c>
      <c r="C70" s="64">
        <f>C72+C73+C75+C76+C77+C78</f>
        <v>134575</v>
      </c>
      <c r="D70" s="64">
        <f>D71</f>
        <v>0</v>
      </c>
      <c r="E70" s="64">
        <f>E71</f>
        <v>0</v>
      </c>
      <c r="F70" s="37">
        <f>C70+D70</f>
        <v>134575</v>
      </c>
    </row>
    <row r="71" spans="1:6" ht="18.75" hidden="1">
      <c r="A71" s="13">
        <v>41030400</v>
      </c>
      <c r="B71" s="32" t="s">
        <v>41</v>
      </c>
      <c r="C71" s="66" t="s">
        <v>38</v>
      </c>
      <c r="D71" s="66"/>
      <c r="E71" s="66"/>
      <c r="F71" s="38">
        <f>D71</f>
        <v>0</v>
      </c>
    </row>
    <row r="72" spans="1:6" ht="75" hidden="1">
      <c r="A72" s="19">
        <v>41030600</v>
      </c>
      <c r="B72" s="19" t="s">
        <v>31</v>
      </c>
      <c r="C72" s="66"/>
      <c r="D72" s="66" t="s">
        <v>38</v>
      </c>
      <c r="E72" s="66" t="s">
        <v>38</v>
      </c>
      <c r="F72" s="38">
        <f t="shared" ref="F72:F78" si="2">C72</f>
        <v>0</v>
      </c>
    </row>
    <row r="73" spans="1:6" ht="93.75" hidden="1">
      <c r="A73" s="77">
        <v>41030800</v>
      </c>
      <c r="B73" s="27" t="s">
        <v>32</v>
      </c>
      <c r="C73" s="66"/>
      <c r="D73" s="66" t="s">
        <v>38</v>
      </c>
      <c r="E73" s="66" t="s">
        <v>38</v>
      </c>
      <c r="F73" s="38">
        <f t="shared" si="2"/>
        <v>0</v>
      </c>
    </row>
    <row r="74" spans="1:6" ht="150" hidden="1">
      <c r="A74" s="79">
        <v>41030900</v>
      </c>
      <c r="B74" s="31" t="s">
        <v>40</v>
      </c>
      <c r="C74" s="66">
        <v>0</v>
      </c>
      <c r="D74" s="66" t="s">
        <v>38</v>
      </c>
      <c r="E74" s="66" t="s">
        <v>38</v>
      </c>
      <c r="F74" s="38">
        <f t="shared" si="2"/>
        <v>0</v>
      </c>
    </row>
    <row r="75" spans="1:6" ht="56.25" hidden="1">
      <c r="A75" s="13">
        <v>41031000</v>
      </c>
      <c r="B75" s="9" t="s">
        <v>33</v>
      </c>
      <c r="C75" s="66"/>
      <c r="D75" s="66" t="s">
        <v>38</v>
      </c>
      <c r="E75" s="66" t="s">
        <v>38</v>
      </c>
      <c r="F75" s="38">
        <f t="shared" si="2"/>
        <v>0</v>
      </c>
    </row>
    <row r="76" spans="1:6" ht="18.75">
      <c r="A76" s="19">
        <v>41033900</v>
      </c>
      <c r="B76" s="19" t="s">
        <v>66</v>
      </c>
      <c r="C76" s="66">
        <v>73469.399999999994</v>
      </c>
      <c r="D76" s="66" t="s">
        <v>38</v>
      </c>
      <c r="E76" s="66" t="s">
        <v>38</v>
      </c>
      <c r="F76" s="38">
        <f t="shared" si="2"/>
        <v>73469.399999999994</v>
      </c>
    </row>
    <row r="77" spans="1:6" ht="112.5" hidden="1">
      <c r="A77" s="13">
        <v>41035800</v>
      </c>
      <c r="B77" s="32" t="s">
        <v>73</v>
      </c>
      <c r="C77" s="66"/>
      <c r="D77" s="66" t="s">
        <v>38</v>
      </c>
      <c r="E77" s="66" t="s">
        <v>38</v>
      </c>
      <c r="F77" s="38">
        <f t="shared" si="2"/>
        <v>0</v>
      </c>
    </row>
    <row r="78" spans="1:6" ht="18.75">
      <c r="A78" s="13">
        <v>41034200</v>
      </c>
      <c r="B78" s="32" t="s">
        <v>76</v>
      </c>
      <c r="C78" s="66">
        <v>61105.599999999999</v>
      </c>
      <c r="D78" s="66"/>
      <c r="E78" s="66"/>
      <c r="F78" s="38">
        <f t="shared" si="2"/>
        <v>61105.599999999999</v>
      </c>
    </row>
    <row r="79" spans="1:6" s="46" customFormat="1" ht="20.25">
      <c r="A79" s="43"/>
      <c r="B79" s="44" t="s">
        <v>80</v>
      </c>
      <c r="C79" s="71">
        <f>C65+C66</f>
        <v>574852</v>
      </c>
      <c r="D79" s="71">
        <f t="shared" ref="D79:E79" si="3">D65+D66</f>
        <v>21681</v>
      </c>
      <c r="E79" s="71">
        <f t="shared" si="3"/>
        <v>6000</v>
      </c>
      <c r="F79" s="45">
        <f>C79+D79</f>
        <v>596533</v>
      </c>
    </row>
    <row r="80" spans="1:6" s="23" customFormat="1" ht="18.75">
      <c r="A80" s="34"/>
      <c r="B80" s="35" t="s">
        <v>77</v>
      </c>
      <c r="C80" s="72"/>
      <c r="D80" s="73"/>
      <c r="E80" s="73"/>
      <c r="F80" s="36">
        <v>32057.7</v>
      </c>
    </row>
    <row r="81" spans="1:50" s="21" customFormat="1" ht="21" customHeight="1"/>
    <row r="82" spans="1:50" ht="15.75">
      <c r="A82" s="5"/>
      <c r="B82" s="6" t="s">
        <v>81</v>
      </c>
      <c r="C82" s="6"/>
      <c r="D82" s="6"/>
      <c r="E82" s="6" t="s">
        <v>27</v>
      </c>
      <c r="F82" s="6"/>
    </row>
    <row r="83" spans="1:50" s="7" customFormat="1" ht="18.75">
      <c r="A83" s="20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</row>
    <row r="84" spans="1:50" ht="15.75">
      <c r="A84" s="5"/>
      <c r="B84" s="6"/>
      <c r="C84" s="6"/>
      <c r="D84" s="6"/>
      <c r="E84" s="6"/>
      <c r="F84" s="6"/>
    </row>
    <row r="85" spans="1:50" ht="15.75">
      <c r="A85" s="5"/>
      <c r="B85" s="6"/>
      <c r="C85" s="6"/>
      <c r="D85" s="6"/>
      <c r="E85" s="6"/>
      <c r="F85" s="6"/>
    </row>
    <row r="86" spans="1:50" ht="15.75">
      <c r="A86" s="5"/>
      <c r="B86" s="6"/>
      <c r="C86" s="6"/>
      <c r="D86" s="6"/>
      <c r="E86" s="6"/>
      <c r="F86" s="6"/>
    </row>
    <row r="87" spans="1:50" ht="15.75">
      <c r="A87" s="5"/>
      <c r="B87" s="6"/>
      <c r="C87" s="6"/>
      <c r="D87" s="6"/>
      <c r="E87" s="6"/>
      <c r="F87" s="6"/>
    </row>
    <row r="88" spans="1:50" ht="15.75">
      <c r="A88" s="5"/>
      <c r="B88" s="6"/>
      <c r="C88" s="6"/>
      <c r="D88" s="6"/>
      <c r="E88" s="6"/>
      <c r="F88" s="6"/>
    </row>
    <row r="89" spans="1:50" ht="15.75">
      <c r="A89" s="5"/>
      <c r="B89" s="6"/>
      <c r="C89" s="6"/>
      <c r="D89" s="6"/>
      <c r="E89" s="6"/>
      <c r="F89" s="6"/>
    </row>
    <row r="90" spans="1:50" ht="15.75">
      <c r="A90" s="5"/>
      <c r="B90" s="6"/>
      <c r="C90" s="6"/>
      <c r="D90" s="6"/>
      <c r="E90" s="6"/>
      <c r="F90" s="6"/>
    </row>
    <row r="91" spans="1:50" ht="13.5">
      <c r="A91" s="4"/>
    </row>
    <row r="95" spans="1:50">
      <c r="A95" s="1"/>
    </row>
  </sheetData>
  <mergeCells count="20">
    <mergeCell ref="D1:F1"/>
    <mergeCell ref="D2:F2"/>
    <mergeCell ref="A4:F4"/>
    <mergeCell ref="A6:A7"/>
    <mergeCell ref="B6:B7"/>
    <mergeCell ref="C6:C7"/>
    <mergeCell ref="D6:E6"/>
    <mergeCell ref="F6:F7"/>
    <mergeCell ref="F11:F12"/>
    <mergeCell ref="A8:A9"/>
    <mergeCell ref="B8:B9"/>
    <mergeCell ref="C8:C9"/>
    <mergeCell ref="D8:D9"/>
    <mergeCell ref="E8:E9"/>
    <mergeCell ref="F8:F9"/>
    <mergeCell ref="A11:A12"/>
    <mergeCell ref="B11:B12"/>
    <mergeCell ref="C11:C12"/>
    <mergeCell ref="D11:D12"/>
    <mergeCell ref="E11:E12"/>
  </mergeCells>
  <hyperlinks>
    <hyperlink ref="A95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1" fitToHeight="2" orientation="portrait" r:id="rId1"/>
  <headerFooter alignWithMargins="0"/>
  <rowBreaks count="1" manualBreakCount="1">
    <brk id="5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95"/>
  <sheetViews>
    <sheetView view="pageBreakPreview" zoomScale="75" zoomScaleSheetLayoutView="75" workbookViewId="0">
      <selection activeCell="D3" sqref="D3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 ht="18">
      <c r="A1" s="2"/>
      <c r="B1" s="74"/>
      <c r="D1" s="92" t="s">
        <v>83</v>
      </c>
      <c r="E1" s="93"/>
      <c r="F1" s="93"/>
    </row>
    <row r="2" spans="1:6">
      <c r="A2" s="3"/>
      <c r="D2" s="94" t="s">
        <v>82</v>
      </c>
      <c r="E2" s="94"/>
      <c r="F2" s="94"/>
    </row>
    <row r="3" spans="1:6">
      <c r="A3" s="3"/>
      <c r="D3" s="83" t="s">
        <v>90</v>
      </c>
      <c r="E3" s="18"/>
    </row>
    <row r="4" spans="1:6" ht="20.25">
      <c r="A4" s="95" t="s">
        <v>88</v>
      </c>
      <c r="B4" s="95"/>
      <c r="C4" s="95"/>
      <c r="D4" s="95"/>
      <c r="E4" s="95"/>
      <c r="F4" s="95"/>
    </row>
    <row r="5" spans="1:6" ht="18.75">
      <c r="A5" s="8"/>
      <c r="B5" s="7"/>
      <c r="C5" s="7"/>
      <c r="D5" s="7"/>
      <c r="E5" s="7"/>
      <c r="F5" s="8" t="s">
        <v>19</v>
      </c>
    </row>
    <row r="6" spans="1:6" ht="18.75">
      <c r="A6" s="88" t="s">
        <v>3</v>
      </c>
      <c r="B6" s="88" t="s">
        <v>4</v>
      </c>
      <c r="C6" s="88" t="s">
        <v>1</v>
      </c>
      <c r="D6" s="88" t="s">
        <v>2</v>
      </c>
      <c r="E6" s="88"/>
      <c r="F6" s="88" t="s">
        <v>0</v>
      </c>
    </row>
    <row r="7" spans="1:6" ht="56.25">
      <c r="A7" s="96"/>
      <c r="B7" s="88"/>
      <c r="C7" s="88"/>
      <c r="D7" s="82" t="s">
        <v>0</v>
      </c>
      <c r="E7" s="82" t="s">
        <v>5</v>
      </c>
      <c r="F7" s="88"/>
    </row>
    <row r="8" spans="1:6" ht="15.75" customHeight="1">
      <c r="A8" s="88">
        <v>1</v>
      </c>
      <c r="B8" s="88">
        <v>2</v>
      </c>
      <c r="C8" s="88">
        <v>3</v>
      </c>
      <c r="D8" s="88">
        <v>4</v>
      </c>
      <c r="E8" s="88">
        <v>5</v>
      </c>
      <c r="F8" s="88" t="s">
        <v>6</v>
      </c>
    </row>
    <row r="9" spans="1:6">
      <c r="A9" s="88"/>
      <c r="B9" s="88"/>
      <c r="C9" s="88"/>
      <c r="D9" s="88"/>
      <c r="E9" s="88"/>
      <c r="F9" s="88"/>
    </row>
    <row r="10" spans="1:6" ht="20.25" hidden="1">
      <c r="A10" s="39">
        <v>10000000</v>
      </c>
      <c r="B10" s="11" t="s">
        <v>7</v>
      </c>
      <c r="C10" s="53">
        <f>C11+C16+C18+C35</f>
        <v>0</v>
      </c>
      <c r="D10" s="53">
        <f>D35</f>
        <v>0</v>
      </c>
      <c r="E10" s="53" t="s">
        <v>38</v>
      </c>
      <c r="F10" s="25">
        <f>C10</f>
        <v>0</v>
      </c>
    </row>
    <row r="11" spans="1:6" hidden="1">
      <c r="A11" s="89">
        <v>11000000</v>
      </c>
      <c r="B11" s="89" t="s">
        <v>53</v>
      </c>
      <c r="C11" s="91">
        <f>C13+C14</f>
        <v>0</v>
      </c>
      <c r="D11" s="91" t="s">
        <v>38</v>
      </c>
      <c r="E11" s="91" t="s">
        <v>38</v>
      </c>
      <c r="F11" s="86">
        <f>C11</f>
        <v>0</v>
      </c>
    </row>
    <row r="12" spans="1:6" hidden="1">
      <c r="A12" s="90"/>
      <c r="B12" s="89"/>
      <c r="C12" s="91"/>
      <c r="D12" s="91"/>
      <c r="E12" s="91"/>
      <c r="F12" s="87"/>
    </row>
    <row r="13" spans="1:6" s="40" customFormat="1" ht="20.25" hidden="1">
      <c r="A13" s="24">
        <v>11010000</v>
      </c>
      <c r="B13" s="24" t="s">
        <v>71</v>
      </c>
      <c r="C13" s="54"/>
      <c r="D13" s="54" t="s">
        <v>38</v>
      </c>
      <c r="E13" s="54" t="s">
        <v>38</v>
      </c>
      <c r="F13" s="29">
        <f t="shared" ref="F13:F32" si="0">C13</f>
        <v>0</v>
      </c>
    </row>
    <row r="14" spans="1:6" ht="20.25" hidden="1">
      <c r="A14" s="10">
        <v>11020000</v>
      </c>
      <c r="B14" s="10" t="s">
        <v>8</v>
      </c>
      <c r="C14" s="53">
        <f>C15</f>
        <v>0</v>
      </c>
      <c r="D14" s="53" t="s">
        <v>38</v>
      </c>
      <c r="E14" s="53" t="s">
        <v>38</v>
      </c>
      <c r="F14" s="30">
        <f t="shared" si="0"/>
        <v>0</v>
      </c>
    </row>
    <row r="15" spans="1:6" ht="37.5" hidden="1">
      <c r="A15" s="9">
        <v>11020200</v>
      </c>
      <c r="B15" s="9" t="s">
        <v>28</v>
      </c>
      <c r="C15" s="55"/>
      <c r="D15" s="55" t="s">
        <v>38</v>
      </c>
      <c r="E15" s="55" t="s">
        <v>38</v>
      </c>
      <c r="F15" s="29">
        <f t="shared" si="0"/>
        <v>0</v>
      </c>
    </row>
    <row r="16" spans="1:6" ht="20.25" hidden="1">
      <c r="A16" s="52">
        <v>14000000</v>
      </c>
      <c r="B16" s="51" t="s">
        <v>51</v>
      </c>
      <c r="C16" s="57">
        <f>C17</f>
        <v>0</v>
      </c>
      <c r="D16" s="56" t="s">
        <v>38</v>
      </c>
      <c r="E16" s="56" t="s">
        <v>38</v>
      </c>
      <c r="F16" s="30">
        <f t="shared" si="0"/>
        <v>0</v>
      </c>
    </row>
    <row r="17" spans="1:6" ht="37.5" hidden="1">
      <c r="A17" s="50">
        <v>14040000</v>
      </c>
      <c r="B17" s="50" t="s">
        <v>72</v>
      </c>
      <c r="C17" s="55"/>
      <c r="D17" s="55" t="s">
        <v>38</v>
      </c>
      <c r="E17" s="55" t="s">
        <v>38</v>
      </c>
      <c r="F17" s="26">
        <f t="shared" si="0"/>
        <v>0</v>
      </c>
    </row>
    <row r="18" spans="1:6" s="17" customFormat="1" ht="20.25" hidden="1">
      <c r="A18" s="16">
        <v>18000000</v>
      </c>
      <c r="B18" s="10" t="s">
        <v>52</v>
      </c>
      <c r="C18" s="53">
        <f>C19+C34+C33</f>
        <v>0</v>
      </c>
      <c r="D18" s="53" t="s">
        <v>38</v>
      </c>
      <c r="E18" s="53" t="s">
        <v>38</v>
      </c>
      <c r="F18" s="30">
        <f t="shared" si="0"/>
        <v>0</v>
      </c>
    </row>
    <row r="19" spans="1:6" ht="20.25" hidden="1">
      <c r="A19" s="10">
        <v>18010000</v>
      </c>
      <c r="B19" s="10" t="s">
        <v>50</v>
      </c>
      <c r="C19" s="53">
        <f>C20+C25+C30</f>
        <v>0</v>
      </c>
      <c r="D19" s="53" t="s">
        <v>38</v>
      </c>
      <c r="E19" s="53" t="s">
        <v>38</v>
      </c>
      <c r="F19" s="30">
        <f t="shared" si="0"/>
        <v>0</v>
      </c>
    </row>
    <row r="20" spans="1:6" ht="20.25" hidden="1">
      <c r="A20" s="10"/>
      <c r="B20" s="16" t="s">
        <v>68</v>
      </c>
      <c r="C20" s="53">
        <f>SUM(C21:C24)</f>
        <v>0</v>
      </c>
      <c r="D20" s="53"/>
      <c r="E20" s="53"/>
      <c r="F20" s="30">
        <f t="shared" si="0"/>
        <v>0</v>
      </c>
    </row>
    <row r="21" spans="1:6" s="40" customFormat="1" ht="56.25" hidden="1">
      <c r="A21" s="9">
        <v>18010100</v>
      </c>
      <c r="B21" s="9" t="s">
        <v>56</v>
      </c>
      <c r="C21" s="55"/>
      <c r="D21" s="55" t="s">
        <v>38</v>
      </c>
      <c r="E21" s="55" t="s">
        <v>38</v>
      </c>
      <c r="F21" s="29">
        <f t="shared" si="0"/>
        <v>0</v>
      </c>
    </row>
    <row r="22" spans="1:6" s="40" customFormat="1" ht="56.25" hidden="1">
      <c r="A22" s="9">
        <v>18010200</v>
      </c>
      <c r="B22" s="9" t="s">
        <v>57</v>
      </c>
      <c r="C22" s="55"/>
      <c r="D22" s="55" t="s">
        <v>38</v>
      </c>
      <c r="E22" s="55" t="s">
        <v>38</v>
      </c>
      <c r="F22" s="29">
        <f t="shared" si="0"/>
        <v>0</v>
      </c>
    </row>
    <row r="23" spans="1:6" s="40" customFormat="1" ht="56.25" hidden="1">
      <c r="A23" s="9">
        <v>18010300</v>
      </c>
      <c r="B23" s="9" t="s">
        <v>58</v>
      </c>
      <c r="C23" s="55"/>
      <c r="D23" s="55" t="s">
        <v>38</v>
      </c>
      <c r="E23" s="55" t="s">
        <v>38</v>
      </c>
      <c r="F23" s="29">
        <f t="shared" si="0"/>
        <v>0</v>
      </c>
    </row>
    <row r="24" spans="1:6" s="40" customFormat="1" ht="56.25" hidden="1">
      <c r="A24" s="9">
        <v>18010400</v>
      </c>
      <c r="B24" s="9" t="s">
        <v>59</v>
      </c>
      <c r="C24" s="55"/>
      <c r="D24" s="55" t="s">
        <v>38</v>
      </c>
      <c r="E24" s="55" t="s">
        <v>38</v>
      </c>
      <c r="F24" s="29">
        <f t="shared" si="0"/>
        <v>0</v>
      </c>
    </row>
    <row r="25" spans="1:6" s="40" customFormat="1" ht="20.25" hidden="1">
      <c r="A25" s="9"/>
      <c r="B25" s="16" t="s">
        <v>69</v>
      </c>
      <c r="C25" s="56">
        <f>SUM(C26:C29)</f>
        <v>0</v>
      </c>
      <c r="D25" s="56"/>
      <c r="E25" s="56"/>
      <c r="F25" s="30">
        <f>C25</f>
        <v>0</v>
      </c>
    </row>
    <row r="26" spans="1:6" s="40" customFormat="1" ht="20.25" hidden="1">
      <c r="A26" s="9">
        <v>18010500</v>
      </c>
      <c r="B26" s="9" t="s">
        <v>60</v>
      </c>
      <c r="C26" s="55"/>
      <c r="D26" s="55" t="s">
        <v>38</v>
      </c>
      <c r="E26" s="55" t="s">
        <v>38</v>
      </c>
      <c r="F26" s="29">
        <f t="shared" si="0"/>
        <v>0</v>
      </c>
    </row>
    <row r="27" spans="1:6" s="40" customFormat="1" ht="20.25" hidden="1">
      <c r="A27" s="9">
        <v>18010600</v>
      </c>
      <c r="B27" s="9" t="s">
        <v>61</v>
      </c>
      <c r="C27" s="55"/>
      <c r="D27" s="55" t="s">
        <v>38</v>
      </c>
      <c r="E27" s="55" t="s">
        <v>38</v>
      </c>
      <c r="F27" s="29">
        <f t="shared" si="0"/>
        <v>0</v>
      </c>
    </row>
    <row r="28" spans="1:6" s="40" customFormat="1" ht="20.25" hidden="1">
      <c r="A28" s="9">
        <v>18010700</v>
      </c>
      <c r="B28" s="9" t="s">
        <v>62</v>
      </c>
      <c r="C28" s="55"/>
      <c r="D28" s="55" t="s">
        <v>38</v>
      </c>
      <c r="E28" s="55" t="s">
        <v>38</v>
      </c>
      <c r="F28" s="29">
        <f t="shared" si="0"/>
        <v>0</v>
      </c>
    </row>
    <row r="29" spans="1:6" s="40" customFormat="1" ht="20.25" hidden="1">
      <c r="A29" s="9">
        <v>18010900</v>
      </c>
      <c r="B29" s="9" t="s">
        <v>63</v>
      </c>
      <c r="C29" s="55"/>
      <c r="D29" s="55" t="s">
        <v>38</v>
      </c>
      <c r="E29" s="55" t="s">
        <v>38</v>
      </c>
      <c r="F29" s="29">
        <f t="shared" si="0"/>
        <v>0</v>
      </c>
    </row>
    <row r="30" spans="1:6" s="40" customFormat="1" ht="20.25" hidden="1">
      <c r="A30" s="9"/>
      <c r="B30" s="16" t="s">
        <v>70</v>
      </c>
      <c r="C30" s="56">
        <f>SUM(C31:C32)</f>
        <v>0</v>
      </c>
      <c r="D30" s="56"/>
      <c r="E30" s="56"/>
      <c r="F30" s="30">
        <f>C30</f>
        <v>0</v>
      </c>
    </row>
    <row r="31" spans="1:6" s="40" customFormat="1" ht="20.25" hidden="1">
      <c r="A31" s="9">
        <v>18011000</v>
      </c>
      <c r="B31" s="9" t="s">
        <v>64</v>
      </c>
      <c r="C31" s="55"/>
      <c r="D31" s="55" t="s">
        <v>38</v>
      </c>
      <c r="E31" s="55" t="s">
        <v>38</v>
      </c>
      <c r="F31" s="29">
        <f t="shared" si="0"/>
        <v>0</v>
      </c>
    </row>
    <row r="32" spans="1:6" s="40" customFormat="1" ht="20.25" hidden="1">
      <c r="A32" s="9">
        <v>18011100</v>
      </c>
      <c r="B32" s="9" t="s">
        <v>65</v>
      </c>
      <c r="C32" s="55"/>
      <c r="D32" s="55" t="s">
        <v>38</v>
      </c>
      <c r="E32" s="55" t="s">
        <v>38</v>
      </c>
      <c r="F32" s="29">
        <f t="shared" si="0"/>
        <v>0</v>
      </c>
    </row>
    <row r="33" spans="1:6" ht="20.25" hidden="1">
      <c r="A33" s="16">
        <v>18030000</v>
      </c>
      <c r="B33" s="16" t="s">
        <v>54</v>
      </c>
      <c r="C33" s="56"/>
      <c r="D33" s="56" t="s">
        <v>38</v>
      </c>
      <c r="E33" s="56" t="s">
        <v>38</v>
      </c>
      <c r="F33" s="30">
        <f>C33</f>
        <v>0</v>
      </c>
    </row>
    <row r="34" spans="1:6" s="17" customFormat="1" ht="20.25" hidden="1">
      <c r="A34" s="10">
        <v>18050000</v>
      </c>
      <c r="B34" s="10" t="s">
        <v>34</v>
      </c>
      <c r="C34" s="53"/>
      <c r="D34" s="53" t="s">
        <v>38</v>
      </c>
      <c r="E34" s="53" t="str">
        <f>D34</f>
        <v>х</v>
      </c>
      <c r="F34" s="25">
        <f>C34</f>
        <v>0</v>
      </c>
    </row>
    <row r="35" spans="1:6" ht="20.25" hidden="1">
      <c r="A35" s="16">
        <v>19000000</v>
      </c>
      <c r="B35" s="16" t="s">
        <v>35</v>
      </c>
      <c r="C35" s="56">
        <f>C36</f>
        <v>0</v>
      </c>
      <c r="D35" s="56">
        <f>D36</f>
        <v>0</v>
      </c>
      <c r="E35" s="56" t="s">
        <v>38</v>
      </c>
      <c r="F35" s="30">
        <f>C35</f>
        <v>0</v>
      </c>
    </row>
    <row r="36" spans="1:6" ht="20.25" hidden="1">
      <c r="A36" s="9">
        <v>19010000</v>
      </c>
      <c r="B36" s="9" t="s">
        <v>36</v>
      </c>
      <c r="C36" s="55"/>
      <c r="D36" s="55"/>
      <c r="E36" s="55" t="s">
        <v>38</v>
      </c>
      <c r="F36" s="26">
        <f>C36</f>
        <v>0</v>
      </c>
    </row>
    <row r="37" spans="1:6" ht="20.25" hidden="1">
      <c r="A37" s="9">
        <v>19040000</v>
      </c>
      <c r="B37" s="9" t="s">
        <v>37</v>
      </c>
      <c r="C37" s="55">
        <v>0</v>
      </c>
      <c r="D37" s="55" t="s">
        <v>38</v>
      </c>
      <c r="E37" s="55" t="s">
        <v>38</v>
      </c>
      <c r="F37" s="26">
        <f>C37</f>
        <v>0</v>
      </c>
    </row>
    <row r="38" spans="1:6" ht="20.25">
      <c r="A38" s="39">
        <v>20000000</v>
      </c>
      <c r="B38" s="11" t="s">
        <v>9</v>
      </c>
      <c r="C38" s="53">
        <f>C39+C45+C52</f>
        <v>0</v>
      </c>
      <c r="D38" s="53">
        <f>D52+D56</f>
        <v>600.20000000000005</v>
      </c>
      <c r="E38" s="53">
        <f>E52</f>
        <v>0</v>
      </c>
      <c r="F38" s="25">
        <f>C38+D38</f>
        <v>600.20000000000005</v>
      </c>
    </row>
    <row r="39" spans="1:6" ht="20.25" hidden="1">
      <c r="A39" s="10">
        <v>21000000</v>
      </c>
      <c r="B39" s="14" t="s">
        <v>10</v>
      </c>
      <c r="C39" s="53">
        <f>C40+C41+C42+C43</f>
        <v>0</v>
      </c>
      <c r="D39" s="53" t="s">
        <v>38</v>
      </c>
      <c r="E39" s="53" t="s">
        <v>38</v>
      </c>
      <c r="F39" s="30">
        <f>C39</f>
        <v>0</v>
      </c>
    </row>
    <row r="40" spans="1:6" s="15" customFormat="1" ht="56.25" hidden="1">
      <c r="A40" s="9">
        <v>21010300</v>
      </c>
      <c r="B40" s="13" t="s">
        <v>20</v>
      </c>
      <c r="C40" s="55"/>
      <c r="D40" s="55" t="s">
        <v>38</v>
      </c>
      <c r="E40" s="55" t="s">
        <v>38</v>
      </c>
      <c r="F40" s="26">
        <f>C40</f>
        <v>0</v>
      </c>
    </row>
    <row r="41" spans="1:6" ht="37.5" hidden="1">
      <c r="A41" s="9">
        <v>21050000</v>
      </c>
      <c r="B41" s="9" t="s">
        <v>21</v>
      </c>
      <c r="C41" s="55">
        <v>0</v>
      </c>
      <c r="D41" s="55" t="s">
        <v>38</v>
      </c>
      <c r="E41" s="55" t="s">
        <v>38</v>
      </c>
      <c r="F41" s="26">
        <f>C41</f>
        <v>0</v>
      </c>
    </row>
    <row r="42" spans="1:6" ht="75" hidden="1">
      <c r="A42" s="9">
        <v>21080900</v>
      </c>
      <c r="B42" s="9" t="s">
        <v>23</v>
      </c>
      <c r="C42" s="55">
        <v>0</v>
      </c>
      <c r="D42" s="55" t="s">
        <v>38</v>
      </c>
      <c r="E42" s="55" t="s">
        <v>38</v>
      </c>
      <c r="F42" s="26">
        <f>C42</f>
        <v>0</v>
      </c>
    </row>
    <row r="43" spans="1:6" ht="20.25" hidden="1">
      <c r="A43" s="9">
        <v>21081100</v>
      </c>
      <c r="B43" s="9" t="s">
        <v>24</v>
      </c>
      <c r="C43" s="55"/>
      <c r="D43" s="55" t="s">
        <v>38</v>
      </c>
      <c r="E43" s="55" t="s">
        <v>38</v>
      </c>
      <c r="F43" s="26">
        <f>C43</f>
        <v>0</v>
      </c>
    </row>
    <row r="44" spans="1:6" ht="37.5" hidden="1">
      <c r="A44" s="9">
        <v>21110000</v>
      </c>
      <c r="B44" s="9" t="s">
        <v>22</v>
      </c>
      <c r="C44" s="55" t="s">
        <v>38</v>
      </c>
      <c r="D44" s="55">
        <v>0</v>
      </c>
      <c r="E44" s="55" t="s">
        <v>38</v>
      </c>
      <c r="F44" s="26">
        <f>D44</f>
        <v>0</v>
      </c>
    </row>
    <row r="45" spans="1:6" ht="37.5" hidden="1">
      <c r="A45" s="10">
        <v>22000000</v>
      </c>
      <c r="B45" s="10" t="s">
        <v>43</v>
      </c>
      <c r="C45" s="53">
        <f>C48+C50+C51+C46+C47+C49</f>
        <v>0</v>
      </c>
      <c r="D45" s="53" t="s">
        <v>38</v>
      </c>
      <c r="E45" s="53" t="s">
        <v>38</v>
      </c>
      <c r="F45" s="25">
        <f t="shared" ref="F45:F51" si="1">C45</f>
        <v>0</v>
      </c>
    </row>
    <row r="46" spans="1:6" s="40" customFormat="1" ht="37.5" hidden="1">
      <c r="A46" s="24">
        <v>22010300</v>
      </c>
      <c r="B46" s="24" t="s">
        <v>42</v>
      </c>
      <c r="C46" s="55"/>
      <c r="D46" s="55" t="s">
        <v>38</v>
      </c>
      <c r="E46" s="55" t="s">
        <v>38</v>
      </c>
      <c r="F46" s="26">
        <f t="shared" si="1"/>
        <v>0</v>
      </c>
    </row>
    <row r="47" spans="1:6" ht="20.25" hidden="1">
      <c r="A47" s="24">
        <v>22012500</v>
      </c>
      <c r="B47" s="24" t="s">
        <v>67</v>
      </c>
      <c r="C47" s="54"/>
      <c r="D47" s="54" t="s">
        <v>38</v>
      </c>
      <c r="E47" s="54" t="s">
        <v>38</v>
      </c>
      <c r="F47" s="29">
        <f t="shared" si="1"/>
        <v>0</v>
      </c>
    </row>
    <row r="48" spans="1:6" s="40" customFormat="1" ht="37.5" hidden="1">
      <c r="A48" s="24">
        <v>22012600</v>
      </c>
      <c r="B48" s="24" t="s">
        <v>74</v>
      </c>
      <c r="C48" s="54"/>
      <c r="D48" s="54" t="s">
        <v>38</v>
      </c>
      <c r="E48" s="54" t="s">
        <v>38</v>
      </c>
      <c r="F48" s="29">
        <f t="shared" si="1"/>
        <v>0</v>
      </c>
    </row>
    <row r="49" spans="1:6" s="40" customFormat="1" ht="93.75" hidden="1">
      <c r="A49" s="24">
        <v>22012900</v>
      </c>
      <c r="B49" s="75" t="s">
        <v>75</v>
      </c>
      <c r="C49" s="54"/>
      <c r="D49" s="54" t="s">
        <v>38</v>
      </c>
      <c r="E49" s="54" t="s">
        <v>38</v>
      </c>
      <c r="F49" s="29">
        <f t="shared" si="1"/>
        <v>0</v>
      </c>
    </row>
    <row r="50" spans="1:6" s="40" customFormat="1" ht="56.25" hidden="1">
      <c r="A50" s="24">
        <v>22080400</v>
      </c>
      <c r="B50" s="76" t="s">
        <v>55</v>
      </c>
      <c r="C50" s="54"/>
      <c r="D50" s="54" t="s">
        <v>38</v>
      </c>
      <c r="E50" s="54" t="s">
        <v>38</v>
      </c>
      <c r="F50" s="29">
        <f t="shared" si="1"/>
        <v>0</v>
      </c>
    </row>
    <row r="51" spans="1:6" s="40" customFormat="1" ht="20.25" hidden="1">
      <c r="A51" s="24">
        <v>22090000</v>
      </c>
      <c r="B51" s="24" t="s">
        <v>11</v>
      </c>
      <c r="C51" s="54"/>
      <c r="D51" s="54" t="s">
        <v>38</v>
      </c>
      <c r="E51" s="54" t="s">
        <v>38</v>
      </c>
      <c r="F51" s="29">
        <f t="shared" si="1"/>
        <v>0</v>
      </c>
    </row>
    <row r="52" spans="1:6" ht="20.25" hidden="1">
      <c r="A52" s="10">
        <v>24000000</v>
      </c>
      <c r="B52" s="12" t="s">
        <v>12</v>
      </c>
      <c r="C52" s="53">
        <f>C53</f>
        <v>0</v>
      </c>
      <c r="D52" s="53">
        <f>D54+D55</f>
        <v>0</v>
      </c>
      <c r="E52" s="56">
        <f>E55</f>
        <v>0</v>
      </c>
      <c r="F52" s="25">
        <f>C52+D52</f>
        <v>0</v>
      </c>
    </row>
    <row r="53" spans="1:6" ht="20.25" hidden="1">
      <c r="A53" s="9">
        <v>24060300</v>
      </c>
      <c r="B53" s="9" t="s">
        <v>13</v>
      </c>
      <c r="C53" s="55"/>
      <c r="D53" s="55" t="s">
        <v>38</v>
      </c>
      <c r="E53" s="55" t="s">
        <v>38</v>
      </c>
      <c r="F53" s="26">
        <f>C53</f>
        <v>0</v>
      </c>
    </row>
    <row r="54" spans="1:6" ht="56.25" hidden="1">
      <c r="A54" s="9">
        <v>24062100</v>
      </c>
      <c r="B54" s="13" t="s">
        <v>25</v>
      </c>
      <c r="C54" s="55" t="s">
        <v>38</v>
      </c>
      <c r="D54" s="55"/>
      <c r="E54" s="55" t="s">
        <v>38</v>
      </c>
      <c r="F54" s="26">
        <f>D54</f>
        <v>0</v>
      </c>
    </row>
    <row r="55" spans="1:6" ht="37.5" hidden="1">
      <c r="A55" s="24">
        <v>24170000</v>
      </c>
      <c r="B55" s="24" t="s">
        <v>39</v>
      </c>
      <c r="C55" s="58" t="s">
        <v>38</v>
      </c>
      <c r="D55" s="59"/>
      <c r="E55" s="60">
        <f>D55</f>
        <v>0</v>
      </c>
      <c r="F55" s="29">
        <f>D55</f>
        <v>0</v>
      </c>
    </row>
    <row r="56" spans="1:6" s="17" customFormat="1" ht="20.25">
      <c r="A56" s="10">
        <v>25000000</v>
      </c>
      <c r="B56" s="10" t="s">
        <v>14</v>
      </c>
      <c r="C56" s="53" t="s">
        <v>38</v>
      </c>
      <c r="D56" s="53">
        <v>600.20000000000005</v>
      </c>
      <c r="E56" s="53" t="s">
        <v>38</v>
      </c>
      <c r="F56" s="25">
        <f>D56</f>
        <v>600.20000000000005</v>
      </c>
    </row>
    <row r="57" spans="1:6" s="17" customFormat="1" ht="20.25" hidden="1">
      <c r="A57" s="39">
        <v>30000000</v>
      </c>
      <c r="B57" s="10" t="s">
        <v>15</v>
      </c>
      <c r="C57" s="53">
        <f>C58</f>
        <v>0</v>
      </c>
      <c r="D57" s="53">
        <f>D58+D61</f>
        <v>0</v>
      </c>
      <c r="E57" s="53">
        <f>E58+E61</f>
        <v>0</v>
      </c>
      <c r="F57" s="25">
        <f>C57+D57</f>
        <v>0</v>
      </c>
    </row>
    <row r="58" spans="1:6" s="17" customFormat="1" ht="20.25" hidden="1">
      <c r="A58" s="10">
        <v>31000000</v>
      </c>
      <c r="B58" s="10" t="s">
        <v>44</v>
      </c>
      <c r="C58" s="53">
        <f>C59+C60</f>
        <v>0</v>
      </c>
      <c r="D58" s="53">
        <f>D60</f>
        <v>0</v>
      </c>
      <c r="E58" s="53">
        <f>E60</f>
        <v>0</v>
      </c>
      <c r="F58" s="25">
        <f>C58+D58</f>
        <v>0</v>
      </c>
    </row>
    <row r="59" spans="1:6" ht="75" hidden="1">
      <c r="A59" s="9">
        <v>31010200</v>
      </c>
      <c r="B59" s="22" t="s">
        <v>26</v>
      </c>
      <c r="C59" s="55"/>
      <c r="D59" s="55" t="s">
        <v>38</v>
      </c>
      <c r="E59" s="55" t="s">
        <v>38</v>
      </c>
      <c r="F59" s="26">
        <f>C59</f>
        <v>0</v>
      </c>
    </row>
    <row r="60" spans="1:6" ht="56.25" hidden="1">
      <c r="A60" s="9">
        <v>31030000</v>
      </c>
      <c r="B60" s="9" t="s">
        <v>16</v>
      </c>
      <c r="C60" s="55">
        <v>0</v>
      </c>
      <c r="D60" s="55">
        <v>0</v>
      </c>
      <c r="E60" s="55">
        <f>D60</f>
        <v>0</v>
      </c>
      <c r="F60" s="26">
        <f>D60</f>
        <v>0</v>
      </c>
    </row>
    <row r="61" spans="1:6" s="17" customFormat="1" ht="20.25" hidden="1">
      <c r="A61" s="10">
        <v>33000000</v>
      </c>
      <c r="B61" s="10" t="s">
        <v>45</v>
      </c>
      <c r="C61" s="53" t="s">
        <v>38</v>
      </c>
      <c r="D61" s="53">
        <f>D62</f>
        <v>0</v>
      </c>
      <c r="E61" s="53">
        <f>E62</f>
        <v>0</v>
      </c>
      <c r="F61" s="25">
        <f>D61</f>
        <v>0</v>
      </c>
    </row>
    <row r="62" spans="1:6" ht="20.25" hidden="1">
      <c r="A62" s="9">
        <v>33010000</v>
      </c>
      <c r="B62" s="9" t="s">
        <v>17</v>
      </c>
      <c r="C62" s="62" t="s">
        <v>38</v>
      </c>
      <c r="D62" s="55"/>
      <c r="E62" s="55">
        <f>D62</f>
        <v>0</v>
      </c>
      <c r="F62" s="26">
        <f>D62</f>
        <v>0</v>
      </c>
    </row>
    <row r="63" spans="1:6" s="17" customFormat="1" ht="20.25" hidden="1">
      <c r="A63" s="42">
        <v>50000000</v>
      </c>
      <c r="B63" s="41" t="s">
        <v>46</v>
      </c>
      <c r="C63" s="67" t="s">
        <v>38</v>
      </c>
      <c r="D63" s="68">
        <f>D64</f>
        <v>0</v>
      </c>
      <c r="E63" s="67" t="s">
        <v>38</v>
      </c>
      <c r="F63" s="28">
        <f>D63</f>
        <v>0</v>
      </c>
    </row>
    <row r="64" spans="1:6" ht="56.25" hidden="1">
      <c r="A64" s="24">
        <v>50110000</v>
      </c>
      <c r="B64" s="24" t="s">
        <v>18</v>
      </c>
      <c r="C64" s="69" t="s">
        <v>38</v>
      </c>
      <c r="D64" s="59"/>
      <c r="E64" s="70" t="s">
        <v>38</v>
      </c>
      <c r="F64" s="29">
        <f>D64</f>
        <v>0</v>
      </c>
    </row>
    <row r="65" spans="1:6" s="17" customFormat="1" ht="20.25">
      <c r="A65" s="16"/>
      <c r="B65" s="16" t="s">
        <v>79</v>
      </c>
      <c r="C65" s="78">
        <f>C10+C38+C57</f>
        <v>0</v>
      </c>
      <c r="D65" s="78">
        <f>D10+D38+D57+D63</f>
        <v>600.20000000000005</v>
      </c>
      <c r="E65" s="78">
        <f>E38+E57</f>
        <v>0</v>
      </c>
      <c r="F65" s="30">
        <f>C65+D65</f>
        <v>600.20000000000005</v>
      </c>
    </row>
    <row r="66" spans="1:6" ht="20.25">
      <c r="A66" s="39">
        <v>40000000</v>
      </c>
      <c r="B66" s="11" t="s">
        <v>47</v>
      </c>
      <c r="C66" s="63">
        <f>C67</f>
        <v>89638.400000000009</v>
      </c>
      <c r="D66" s="64">
        <f>D67</f>
        <v>0</v>
      </c>
      <c r="E66" s="64">
        <f>E67</f>
        <v>0</v>
      </c>
      <c r="F66" s="37">
        <f>C66+D66</f>
        <v>89638.400000000009</v>
      </c>
    </row>
    <row r="67" spans="1:6" ht="18.75">
      <c r="A67" s="10">
        <v>41000000</v>
      </c>
      <c r="B67" s="10" t="s">
        <v>29</v>
      </c>
      <c r="C67" s="63">
        <f>C70+C68</f>
        <v>89638.400000000009</v>
      </c>
      <c r="D67" s="63">
        <f>D70</f>
        <v>0</v>
      </c>
      <c r="E67" s="64">
        <f>E70</f>
        <v>0</v>
      </c>
      <c r="F67" s="37">
        <f>C67+D67</f>
        <v>89638.400000000009</v>
      </c>
    </row>
    <row r="68" spans="1:6" ht="18.75" hidden="1">
      <c r="A68" s="47">
        <v>41020000</v>
      </c>
      <c r="B68" s="47" t="s">
        <v>48</v>
      </c>
      <c r="C68" s="64">
        <f>C69</f>
        <v>0</v>
      </c>
      <c r="D68" s="64" t="s">
        <v>38</v>
      </c>
      <c r="E68" s="64" t="s">
        <v>38</v>
      </c>
      <c r="F68" s="37">
        <f>C68</f>
        <v>0</v>
      </c>
    </row>
    <row r="69" spans="1:6" ht="56.25" hidden="1">
      <c r="A69" s="47">
        <v>41021200</v>
      </c>
      <c r="B69" s="48" t="s">
        <v>49</v>
      </c>
      <c r="C69" s="65"/>
      <c r="D69" s="65" t="s">
        <v>38</v>
      </c>
      <c r="E69" s="65" t="s">
        <v>38</v>
      </c>
      <c r="F69" s="38">
        <f>C69</f>
        <v>0</v>
      </c>
    </row>
    <row r="70" spans="1:6" ht="18.75">
      <c r="A70" s="33">
        <v>41030000</v>
      </c>
      <c r="B70" s="33" t="s">
        <v>30</v>
      </c>
      <c r="C70" s="64">
        <f>C72+C73+C75+C76+C77+C78</f>
        <v>89638.400000000009</v>
      </c>
      <c r="D70" s="64">
        <f>D71</f>
        <v>0</v>
      </c>
      <c r="E70" s="64">
        <f>E71</f>
        <v>0</v>
      </c>
      <c r="F70" s="37">
        <f>C70+D70</f>
        <v>89638.400000000009</v>
      </c>
    </row>
    <row r="71" spans="1:6" ht="18.75" hidden="1">
      <c r="A71" s="13">
        <v>41030400</v>
      </c>
      <c r="B71" s="32" t="s">
        <v>41</v>
      </c>
      <c r="C71" s="66" t="s">
        <v>38</v>
      </c>
      <c r="D71" s="66"/>
      <c r="E71" s="66"/>
      <c r="F71" s="38">
        <f>D71</f>
        <v>0</v>
      </c>
    </row>
    <row r="72" spans="1:6" ht="101.25" customHeight="1">
      <c r="A72" s="19">
        <v>41030600</v>
      </c>
      <c r="B72" s="19" t="s">
        <v>85</v>
      </c>
      <c r="C72" s="66">
        <v>65949.600000000006</v>
      </c>
      <c r="D72" s="66" t="s">
        <v>38</v>
      </c>
      <c r="E72" s="66" t="s">
        <v>38</v>
      </c>
      <c r="F72" s="38">
        <f t="shared" ref="F72:F78" si="2">C72</f>
        <v>65949.600000000006</v>
      </c>
    </row>
    <row r="73" spans="1:6" ht="98.25" customHeight="1">
      <c r="A73" s="77">
        <v>41030800</v>
      </c>
      <c r="B73" s="27" t="s">
        <v>86</v>
      </c>
      <c r="C73" s="66">
        <v>23084.799999999999</v>
      </c>
      <c r="D73" s="66" t="s">
        <v>38</v>
      </c>
      <c r="E73" s="66" t="s">
        <v>38</v>
      </c>
      <c r="F73" s="38">
        <f t="shared" si="2"/>
        <v>23084.799999999999</v>
      </c>
    </row>
    <row r="74" spans="1:6" ht="150" hidden="1">
      <c r="A74" s="82">
        <v>41030900</v>
      </c>
      <c r="B74" s="31" t="s">
        <v>40</v>
      </c>
      <c r="C74" s="66">
        <v>0</v>
      </c>
      <c r="D74" s="66" t="s">
        <v>38</v>
      </c>
      <c r="E74" s="66" t="s">
        <v>38</v>
      </c>
      <c r="F74" s="38">
        <f t="shared" si="2"/>
        <v>0</v>
      </c>
    </row>
    <row r="75" spans="1:6" ht="56.25">
      <c r="A75" s="13">
        <v>41031000</v>
      </c>
      <c r="B75" s="9" t="s">
        <v>33</v>
      </c>
      <c r="C75" s="66">
        <v>139.80000000000001</v>
      </c>
      <c r="D75" s="66" t="s">
        <v>38</v>
      </c>
      <c r="E75" s="66" t="s">
        <v>38</v>
      </c>
      <c r="F75" s="38">
        <f t="shared" si="2"/>
        <v>139.80000000000001</v>
      </c>
    </row>
    <row r="76" spans="1:6" ht="18.75">
      <c r="A76" s="19">
        <v>41033900</v>
      </c>
      <c r="B76" s="19" t="s">
        <v>66</v>
      </c>
      <c r="C76" s="66">
        <v>4.2</v>
      </c>
      <c r="D76" s="66" t="s">
        <v>38</v>
      </c>
      <c r="E76" s="66" t="s">
        <v>38</v>
      </c>
      <c r="F76" s="38">
        <f t="shared" si="2"/>
        <v>4.2</v>
      </c>
    </row>
    <row r="77" spans="1:6" ht="155.25" customHeight="1">
      <c r="A77" s="13">
        <v>41035800</v>
      </c>
      <c r="B77" s="32" t="s">
        <v>87</v>
      </c>
      <c r="C77" s="66">
        <v>460</v>
      </c>
      <c r="D77" s="66" t="s">
        <v>38</v>
      </c>
      <c r="E77" s="66" t="s">
        <v>38</v>
      </c>
      <c r="F77" s="38">
        <f t="shared" si="2"/>
        <v>460</v>
      </c>
    </row>
    <row r="78" spans="1:6" ht="18.75" hidden="1">
      <c r="A78" s="13">
        <v>41034200</v>
      </c>
      <c r="B78" s="32" t="s">
        <v>76</v>
      </c>
      <c r="C78" s="66"/>
      <c r="D78" s="66"/>
      <c r="E78" s="66"/>
      <c r="F78" s="38">
        <f t="shared" si="2"/>
        <v>0</v>
      </c>
    </row>
    <row r="79" spans="1:6" s="46" customFormat="1" ht="20.25">
      <c r="A79" s="43"/>
      <c r="B79" s="44" t="s">
        <v>80</v>
      </c>
      <c r="C79" s="71">
        <f>C65+C66</f>
        <v>89638.400000000009</v>
      </c>
      <c r="D79" s="71">
        <f t="shared" ref="D79:E79" si="3">D65+D66</f>
        <v>600.20000000000005</v>
      </c>
      <c r="E79" s="71">
        <f t="shared" si="3"/>
        <v>0</v>
      </c>
      <c r="F79" s="45">
        <f>C79+D79</f>
        <v>90238.6</v>
      </c>
    </row>
    <row r="80" spans="1:6" s="23" customFormat="1" ht="18.75">
      <c r="A80" s="34"/>
      <c r="B80" s="35"/>
      <c r="C80" s="72"/>
      <c r="D80" s="73"/>
      <c r="E80" s="73"/>
      <c r="F80" s="36"/>
    </row>
    <row r="81" spans="1:50" s="21" customFormat="1" ht="21" customHeight="1">
      <c r="B81" s="21" t="s">
        <v>81</v>
      </c>
      <c r="E81" s="21" t="s">
        <v>27</v>
      </c>
    </row>
    <row r="82" spans="1:50" ht="15.75">
      <c r="A82" s="5"/>
      <c r="B82" s="6"/>
      <c r="C82" s="6"/>
      <c r="D82" s="6"/>
      <c r="E82" s="6"/>
      <c r="F82" s="6"/>
    </row>
    <row r="83" spans="1:50" s="7" customFormat="1" ht="18.75">
      <c r="A83" s="20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</row>
    <row r="84" spans="1:50" ht="15.75">
      <c r="A84" s="5"/>
      <c r="B84" s="6"/>
      <c r="C84" s="6"/>
      <c r="D84" s="6"/>
      <c r="E84" s="6"/>
      <c r="F84" s="6"/>
    </row>
    <row r="85" spans="1:50" ht="15.75">
      <c r="A85" s="5"/>
      <c r="B85" s="6"/>
      <c r="C85" s="6"/>
      <c r="D85" s="6"/>
      <c r="E85" s="6"/>
      <c r="F85" s="6"/>
    </row>
    <row r="86" spans="1:50" ht="15.75">
      <c r="A86" s="5"/>
      <c r="B86" s="6"/>
      <c r="C86" s="6"/>
      <c r="D86" s="6"/>
      <c r="E86" s="6"/>
      <c r="F86" s="6"/>
    </row>
    <row r="87" spans="1:50" ht="15.75">
      <c r="A87" s="5"/>
      <c r="B87" s="6"/>
      <c r="C87" s="6"/>
      <c r="D87" s="6"/>
      <c r="E87" s="6"/>
      <c r="F87" s="6"/>
    </row>
    <row r="88" spans="1:50" ht="15.75">
      <c r="A88" s="5"/>
      <c r="B88" s="6"/>
      <c r="C88" s="6"/>
      <c r="D88" s="6"/>
      <c r="E88" s="6"/>
      <c r="F88" s="6"/>
    </row>
    <row r="89" spans="1:50" ht="15.75">
      <c r="A89" s="5"/>
      <c r="B89" s="6"/>
      <c r="C89" s="6"/>
      <c r="D89" s="6"/>
      <c r="E89" s="6"/>
      <c r="F89" s="6"/>
    </row>
    <row r="90" spans="1:50" ht="15.75">
      <c r="A90" s="5"/>
      <c r="B90" s="6"/>
      <c r="C90" s="6"/>
      <c r="D90" s="6"/>
      <c r="E90" s="6"/>
      <c r="F90" s="6"/>
    </row>
    <row r="91" spans="1:50" ht="13.5">
      <c r="A91" s="4"/>
    </row>
    <row r="95" spans="1:50">
      <c r="A95" s="1"/>
    </row>
  </sheetData>
  <mergeCells count="20">
    <mergeCell ref="F11:F12"/>
    <mergeCell ref="A8:A9"/>
    <mergeCell ref="B8:B9"/>
    <mergeCell ref="C8:C9"/>
    <mergeCell ref="D8:D9"/>
    <mergeCell ref="E8:E9"/>
    <mergeCell ref="F8:F9"/>
    <mergeCell ref="A11:A12"/>
    <mergeCell ref="B11:B12"/>
    <mergeCell ref="C11:C12"/>
    <mergeCell ref="D11:D12"/>
    <mergeCell ref="E11:E12"/>
    <mergeCell ref="D1:F1"/>
    <mergeCell ref="D2:F2"/>
    <mergeCell ref="A4:F4"/>
    <mergeCell ref="A6:A7"/>
    <mergeCell ref="B6:B7"/>
    <mergeCell ref="C6:C7"/>
    <mergeCell ref="D6:E6"/>
    <mergeCell ref="F6:F7"/>
  </mergeCells>
  <hyperlinks>
    <hyperlink ref="A95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1" fitToHeight="2" orientation="portrait" r:id="rId1"/>
  <headerFooter alignWithMargins="0"/>
  <rowBreaks count="1" manualBreakCount="1">
    <brk id="56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95"/>
  <sheetViews>
    <sheetView tabSelected="1" view="pageBreakPreview" zoomScale="75" zoomScaleSheetLayoutView="75" workbookViewId="0">
      <selection activeCell="B87" sqref="B87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 ht="18">
      <c r="A1" s="2"/>
      <c r="B1" s="74"/>
      <c r="D1" s="92" t="s">
        <v>83</v>
      </c>
      <c r="E1" s="93"/>
      <c r="F1" s="93"/>
    </row>
    <row r="2" spans="1:6" ht="30.75" customHeight="1">
      <c r="A2" s="3"/>
      <c r="D2" s="98" t="s">
        <v>91</v>
      </c>
      <c r="E2" s="98"/>
      <c r="F2" s="98"/>
    </row>
    <row r="3" spans="1:6">
      <c r="A3" s="3"/>
      <c r="D3" s="85" t="s">
        <v>92</v>
      </c>
      <c r="E3" s="18"/>
    </row>
    <row r="4" spans="1:6" ht="68.25" customHeight="1">
      <c r="A4" s="95" t="s">
        <v>88</v>
      </c>
      <c r="B4" s="95"/>
      <c r="C4" s="95"/>
      <c r="D4" s="95"/>
      <c r="E4" s="95"/>
      <c r="F4" s="95"/>
    </row>
    <row r="5" spans="1:6" ht="32.25" customHeight="1">
      <c r="A5" s="8"/>
      <c r="B5" s="7"/>
      <c r="C5" s="7"/>
      <c r="D5" s="7"/>
      <c r="E5" s="7"/>
      <c r="F5" s="8" t="s">
        <v>19</v>
      </c>
    </row>
    <row r="6" spans="1:6" ht="18.75">
      <c r="A6" s="88" t="s">
        <v>3</v>
      </c>
      <c r="B6" s="88" t="s">
        <v>4</v>
      </c>
      <c r="C6" s="88" t="s">
        <v>1</v>
      </c>
      <c r="D6" s="88" t="s">
        <v>2</v>
      </c>
      <c r="E6" s="88"/>
      <c r="F6" s="88" t="s">
        <v>0</v>
      </c>
    </row>
    <row r="7" spans="1:6" ht="56.25">
      <c r="A7" s="96"/>
      <c r="B7" s="88"/>
      <c r="C7" s="88"/>
      <c r="D7" s="84" t="s">
        <v>0</v>
      </c>
      <c r="E7" s="84" t="s">
        <v>5</v>
      </c>
      <c r="F7" s="88"/>
    </row>
    <row r="8" spans="1:6" ht="15.75" customHeight="1">
      <c r="A8" s="88">
        <v>1</v>
      </c>
      <c r="B8" s="88">
        <v>2</v>
      </c>
      <c r="C8" s="88">
        <v>3</v>
      </c>
      <c r="D8" s="88">
        <v>4</v>
      </c>
      <c r="E8" s="88">
        <v>5</v>
      </c>
      <c r="F8" s="88" t="s">
        <v>6</v>
      </c>
    </row>
    <row r="9" spans="1:6" ht="11.25" customHeight="1">
      <c r="A9" s="88"/>
      <c r="B9" s="88"/>
      <c r="C9" s="88"/>
      <c r="D9" s="88"/>
      <c r="E9" s="88"/>
      <c r="F9" s="88"/>
    </row>
    <row r="10" spans="1:6" ht="20.25" hidden="1">
      <c r="A10" s="39">
        <v>10000000</v>
      </c>
      <c r="B10" s="11" t="s">
        <v>7</v>
      </c>
      <c r="C10" s="53">
        <f>C11+C16+C18+C35</f>
        <v>0</v>
      </c>
      <c r="D10" s="53">
        <f>D35</f>
        <v>0</v>
      </c>
      <c r="E10" s="53" t="s">
        <v>38</v>
      </c>
      <c r="F10" s="25">
        <f>C10</f>
        <v>0</v>
      </c>
    </row>
    <row r="11" spans="1:6" hidden="1">
      <c r="A11" s="89">
        <v>11000000</v>
      </c>
      <c r="B11" s="89" t="s">
        <v>53</v>
      </c>
      <c r="C11" s="91">
        <f>C13+C14</f>
        <v>0</v>
      </c>
      <c r="D11" s="91" t="s">
        <v>38</v>
      </c>
      <c r="E11" s="91" t="s">
        <v>38</v>
      </c>
      <c r="F11" s="86">
        <f>C11</f>
        <v>0</v>
      </c>
    </row>
    <row r="12" spans="1:6" hidden="1">
      <c r="A12" s="90"/>
      <c r="B12" s="89"/>
      <c r="C12" s="91"/>
      <c r="D12" s="91"/>
      <c r="E12" s="91"/>
      <c r="F12" s="87"/>
    </row>
    <row r="13" spans="1:6" s="40" customFormat="1" ht="20.25" hidden="1">
      <c r="A13" s="24">
        <v>11010000</v>
      </c>
      <c r="B13" s="24" t="s">
        <v>71</v>
      </c>
      <c r="C13" s="54"/>
      <c r="D13" s="54" t="s">
        <v>38</v>
      </c>
      <c r="E13" s="54" t="s">
        <v>38</v>
      </c>
      <c r="F13" s="29">
        <f t="shared" ref="F13:F32" si="0">C13</f>
        <v>0</v>
      </c>
    </row>
    <row r="14" spans="1:6" ht="20.25" hidden="1">
      <c r="A14" s="10">
        <v>11020000</v>
      </c>
      <c r="B14" s="10" t="s">
        <v>8</v>
      </c>
      <c r="C14" s="53">
        <f>C15</f>
        <v>0</v>
      </c>
      <c r="D14" s="53" t="s">
        <v>38</v>
      </c>
      <c r="E14" s="53" t="s">
        <v>38</v>
      </c>
      <c r="F14" s="30">
        <f t="shared" si="0"/>
        <v>0</v>
      </c>
    </row>
    <row r="15" spans="1:6" ht="37.5" hidden="1">
      <c r="A15" s="9">
        <v>11020200</v>
      </c>
      <c r="B15" s="9" t="s">
        <v>28</v>
      </c>
      <c r="C15" s="55"/>
      <c r="D15" s="55" t="s">
        <v>38</v>
      </c>
      <c r="E15" s="55" t="s">
        <v>38</v>
      </c>
      <c r="F15" s="29">
        <f t="shared" si="0"/>
        <v>0</v>
      </c>
    </row>
    <row r="16" spans="1:6" ht="20.25" hidden="1">
      <c r="A16" s="52">
        <v>14000000</v>
      </c>
      <c r="B16" s="51" t="s">
        <v>51</v>
      </c>
      <c r="C16" s="57">
        <f>C17</f>
        <v>0</v>
      </c>
      <c r="D16" s="56" t="s">
        <v>38</v>
      </c>
      <c r="E16" s="56" t="s">
        <v>38</v>
      </c>
      <c r="F16" s="30">
        <f t="shared" si="0"/>
        <v>0</v>
      </c>
    </row>
    <row r="17" spans="1:6" ht="37.5" hidden="1">
      <c r="A17" s="50">
        <v>14040000</v>
      </c>
      <c r="B17" s="50" t="s">
        <v>72</v>
      </c>
      <c r="C17" s="55"/>
      <c r="D17" s="55" t="s">
        <v>38</v>
      </c>
      <c r="E17" s="55" t="s">
        <v>38</v>
      </c>
      <c r="F17" s="26">
        <f t="shared" si="0"/>
        <v>0</v>
      </c>
    </row>
    <row r="18" spans="1:6" s="17" customFormat="1" ht="20.25" hidden="1">
      <c r="A18" s="16">
        <v>18000000</v>
      </c>
      <c r="B18" s="10" t="s">
        <v>52</v>
      </c>
      <c r="C18" s="53">
        <f>C19+C34+C33</f>
        <v>0</v>
      </c>
      <c r="D18" s="53" t="s">
        <v>38</v>
      </c>
      <c r="E18" s="53" t="s">
        <v>38</v>
      </c>
      <c r="F18" s="30">
        <f t="shared" si="0"/>
        <v>0</v>
      </c>
    </row>
    <row r="19" spans="1:6" ht="20.25" hidden="1">
      <c r="A19" s="10">
        <v>18010000</v>
      </c>
      <c r="B19" s="10" t="s">
        <v>50</v>
      </c>
      <c r="C19" s="53">
        <f>C20+C25+C30</f>
        <v>0</v>
      </c>
      <c r="D19" s="53" t="s">
        <v>38</v>
      </c>
      <c r="E19" s="53" t="s">
        <v>38</v>
      </c>
      <c r="F19" s="30">
        <f t="shared" si="0"/>
        <v>0</v>
      </c>
    </row>
    <row r="20" spans="1:6" ht="20.25" hidden="1">
      <c r="A20" s="10"/>
      <c r="B20" s="16" t="s">
        <v>68</v>
      </c>
      <c r="C20" s="53">
        <f>SUM(C21:C24)</f>
        <v>0</v>
      </c>
      <c r="D20" s="53"/>
      <c r="E20" s="53"/>
      <c r="F20" s="30">
        <f t="shared" si="0"/>
        <v>0</v>
      </c>
    </row>
    <row r="21" spans="1:6" s="40" customFormat="1" ht="56.25" hidden="1">
      <c r="A21" s="9">
        <v>18010100</v>
      </c>
      <c r="B21" s="9" t="s">
        <v>56</v>
      </c>
      <c r="C21" s="55"/>
      <c r="D21" s="55" t="s">
        <v>38</v>
      </c>
      <c r="E21" s="55" t="s">
        <v>38</v>
      </c>
      <c r="F21" s="29">
        <f t="shared" si="0"/>
        <v>0</v>
      </c>
    </row>
    <row r="22" spans="1:6" s="40" customFormat="1" ht="56.25" hidden="1">
      <c r="A22" s="9">
        <v>18010200</v>
      </c>
      <c r="B22" s="9" t="s">
        <v>57</v>
      </c>
      <c r="C22" s="55"/>
      <c r="D22" s="55" t="s">
        <v>38</v>
      </c>
      <c r="E22" s="55" t="s">
        <v>38</v>
      </c>
      <c r="F22" s="29">
        <f t="shared" si="0"/>
        <v>0</v>
      </c>
    </row>
    <row r="23" spans="1:6" s="40" customFormat="1" ht="56.25" hidden="1">
      <c r="A23" s="9">
        <v>18010300</v>
      </c>
      <c r="B23" s="9" t="s">
        <v>58</v>
      </c>
      <c r="C23" s="55"/>
      <c r="D23" s="55" t="s">
        <v>38</v>
      </c>
      <c r="E23" s="55" t="s">
        <v>38</v>
      </c>
      <c r="F23" s="29">
        <f t="shared" si="0"/>
        <v>0</v>
      </c>
    </row>
    <row r="24" spans="1:6" s="40" customFormat="1" ht="56.25" hidden="1">
      <c r="A24" s="9">
        <v>18010400</v>
      </c>
      <c r="B24" s="9" t="s">
        <v>59</v>
      </c>
      <c r="C24" s="55"/>
      <c r="D24" s="55" t="s">
        <v>38</v>
      </c>
      <c r="E24" s="55" t="s">
        <v>38</v>
      </c>
      <c r="F24" s="29">
        <f t="shared" si="0"/>
        <v>0</v>
      </c>
    </row>
    <row r="25" spans="1:6" s="40" customFormat="1" ht="20.25" hidden="1">
      <c r="A25" s="9"/>
      <c r="B25" s="16" t="s">
        <v>69</v>
      </c>
      <c r="C25" s="56">
        <f>SUM(C26:C29)</f>
        <v>0</v>
      </c>
      <c r="D25" s="56"/>
      <c r="E25" s="56"/>
      <c r="F25" s="30">
        <f>C25</f>
        <v>0</v>
      </c>
    </row>
    <row r="26" spans="1:6" s="40" customFormat="1" ht="20.25" hidden="1">
      <c r="A26" s="9">
        <v>18010500</v>
      </c>
      <c r="B26" s="9" t="s">
        <v>60</v>
      </c>
      <c r="C26" s="55"/>
      <c r="D26" s="55" t="s">
        <v>38</v>
      </c>
      <c r="E26" s="55" t="s">
        <v>38</v>
      </c>
      <c r="F26" s="29">
        <f t="shared" si="0"/>
        <v>0</v>
      </c>
    </row>
    <row r="27" spans="1:6" s="40" customFormat="1" ht="20.25" hidden="1">
      <c r="A27" s="9">
        <v>18010600</v>
      </c>
      <c r="B27" s="9" t="s">
        <v>61</v>
      </c>
      <c r="C27" s="55"/>
      <c r="D27" s="55" t="s">
        <v>38</v>
      </c>
      <c r="E27" s="55" t="s">
        <v>38</v>
      </c>
      <c r="F27" s="29">
        <f t="shared" si="0"/>
        <v>0</v>
      </c>
    </row>
    <row r="28" spans="1:6" s="40" customFormat="1" ht="20.25" hidden="1">
      <c r="A28" s="9">
        <v>18010700</v>
      </c>
      <c r="B28" s="9" t="s">
        <v>62</v>
      </c>
      <c r="C28" s="55"/>
      <c r="D28" s="55" t="s">
        <v>38</v>
      </c>
      <c r="E28" s="55" t="s">
        <v>38</v>
      </c>
      <c r="F28" s="29">
        <f t="shared" si="0"/>
        <v>0</v>
      </c>
    </row>
    <row r="29" spans="1:6" s="40" customFormat="1" ht="20.25" hidden="1">
      <c r="A29" s="9">
        <v>18010900</v>
      </c>
      <c r="B29" s="9" t="s">
        <v>63</v>
      </c>
      <c r="C29" s="55"/>
      <c r="D29" s="55" t="s">
        <v>38</v>
      </c>
      <c r="E29" s="55" t="s">
        <v>38</v>
      </c>
      <c r="F29" s="29">
        <f t="shared" si="0"/>
        <v>0</v>
      </c>
    </row>
    <row r="30" spans="1:6" s="40" customFormat="1" ht="20.25" hidden="1">
      <c r="A30" s="9"/>
      <c r="B30" s="16" t="s">
        <v>70</v>
      </c>
      <c r="C30" s="56">
        <f>SUM(C31:C32)</f>
        <v>0</v>
      </c>
      <c r="D30" s="56"/>
      <c r="E30" s="56"/>
      <c r="F30" s="30">
        <f>C30</f>
        <v>0</v>
      </c>
    </row>
    <row r="31" spans="1:6" s="40" customFormat="1" ht="20.25" hidden="1">
      <c r="A31" s="9">
        <v>18011000</v>
      </c>
      <c r="B31" s="9" t="s">
        <v>64</v>
      </c>
      <c r="C31" s="55"/>
      <c r="D31" s="55" t="s">
        <v>38</v>
      </c>
      <c r="E31" s="55" t="s">
        <v>38</v>
      </c>
      <c r="F31" s="29">
        <f t="shared" si="0"/>
        <v>0</v>
      </c>
    </row>
    <row r="32" spans="1:6" s="40" customFormat="1" ht="20.25" hidden="1">
      <c r="A32" s="9">
        <v>18011100</v>
      </c>
      <c r="B32" s="9" t="s">
        <v>65</v>
      </c>
      <c r="C32" s="55"/>
      <c r="D32" s="55" t="s">
        <v>38</v>
      </c>
      <c r="E32" s="55" t="s">
        <v>38</v>
      </c>
      <c r="F32" s="29">
        <f t="shared" si="0"/>
        <v>0</v>
      </c>
    </row>
    <row r="33" spans="1:6" ht="20.25" hidden="1">
      <c r="A33" s="16">
        <v>18030000</v>
      </c>
      <c r="B33" s="16" t="s">
        <v>54</v>
      </c>
      <c r="C33" s="56"/>
      <c r="D33" s="56" t="s">
        <v>38</v>
      </c>
      <c r="E33" s="56" t="s">
        <v>38</v>
      </c>
      <c r="F33" s="30">
        <f>C33</f>
        <v>0</v>
      </c>
    </row>
    <row r="34" spans="1:6" s="17" customFormat="1" ht="20.25" hidden="1">
      <c r="A34" s="10">
        <v>18050000</v>
      </c>
      <c r="B34" s="10" t="s">
        <v>34</v>
      </c>
      <c r="C34" s="53"/>
      <c r="D34" s="53" t="s">
        <v>38</v>
      </c>
      <c r="E34" s="53" t="str">
        <f>D34</f>
        <v>х</v>
      </c>
      <c r="F34" s="25">
        <f>C34</f>
        <v>0</v>
      </c>
    </row>
    <row r="35" spans="1:6" ht="20.25" hidden="1">
      <c r="A35" s="16">
        <v>19000000</v>
      </c>
      <c r="B35" s="16" t="s">
        <v>35</v>
      </c>
      <c r="C35" s="56">
        <f>C36</f>
        <v>0</v>
      </c>
      <c r="D35" s="56">
        <f>D36</f>
        <v>0</v>
      </c>
      <c r="E35" s="56" t="s">
        <v>38</v>
      </c>
      <c r="F35" s="30">
        <f>C35</f>
        <v>0</v>
      </c>
    </row>
    <row r="36" spans="1:6" ht="20.25" hidden="1">
      <c r="A36" s="9">
        <v>19010000</v>
      </c>
      <c r="B36" s="9" t="s">
        <v>36</v>
      </c>
      <c r="C36" s="55"/>
      <c r="D36" s="55"/>
      <c r="E36" s="55" t="s">
        <v>38</v>
      </c>
      <c r="F36" s="26">
        <f>C36</f>
        <v>0</v>
      </c>
    </row>
    <row r="37" spans="1:6" ht="20.25" hidden="1">
      <c r="A37" s="9">
        <v>19040000</v>
      </c>
      <c r="B37" s="9" t="s">
        <v>37</v>
      </c>
      <c r="C37" s="55">
        <v>0</v>
      </c>
      <c r="D37" s="55" t="s">
        <v>38</v>
      </c>
      <c r="E37" s="55" t="s">
        <v>38</v>
      </c>
      <c r="F37" s="26">
        <f>C37</f>
        <v>0</v>
      </c>
    </row>
    <row r="38" spans="1:6" ht="20.25" hidden="1">
      <c r="A38" s="39">
        <v>20000000</v>
      </c>
      <c r="B38" s="11" t="s">
        <v>9</v>
      </c>
      <c r="C38" s="53">
        <f>C39+C45+C52</f>
        <v>0</v>
      </c>
      <c r="D38" s="53">
        <f>D52+D56</f>
        <v>0</v>
      </c>
      <c r="E38" s="53">
        <f>E52</f>
        <v>0</v>
      </c>
      <c r="F38" s="25">
        <f>C38+D38</f>
        <v>0</v>
      </c>
    </row>
    <row r="39" spans="1:6" ht="20.25" hidden="1">
      <c r="A39" s="10">
        <v>21000000</v>
      </c>
      <c r="B39" s="14" t="s">
        <v>10</v>
      </c>
      <c r="C39" s="53">
        <f>C40+C41+C42+C43</f>
        <v>0</v>
      </c>
      <c r="D39" s="53" t="s">
        <v>38</v>
      </c>
      <c r="E39" s="53" t="s">
        <v>38</v>
      </c>
      <c r="F39" s="30">
        <f>C39</f>
        <v>0</v>
      </c>
    </row>
    <row r="40" spans="1:6" s="15" customFormat="1" ht="56.25" hidden="1">
      <c r="A40" s="9">
        <v>21010300</v>
      </c>
      <c r="B40" s="13" t="s">
        <v>20</v>
      </c>
      <c r="C40" s="55"/>
      <c r="D40" s="55" t="s">
        <v>38</v>
      </c>
      <c r="E40" s="55" t="s">
        <v>38</v>
      </c>
      <c r="F40" s="26">
        <f>C40</f>
        <v>0</v>
      </c>
    </row>
    <row r="41" spans="1:6" ht="37.5" hidden="1">
      <c r="A41" s="9">
        <v>21050000</v>
      </c>
      <c r="B41" s="9" t="s">
        <v>21</v>
      </c>
      <c r="C41" s="55">
        <v>0</v>
      </c>
      <c r="D41" s="55" t="s">
        <v>38</v>
      </c>
      <c r="E41" s="55" t="s">
        <v>38</v>
      </c>
      <c r="F41" s="26">
        <f>C41</f>
        <v>0</v>
      </c>
    </row>
    <row r="42" spans="1:6" ht="75" hidden="1">
      <c r="A42" s="9">
        <v>21080900</v>
      </c>
      <c r="B42" s="9" t="s">
        <v>23</v>
      </c>
      <c r="C42" s="55">
        <v>0</v>
      </c>
      <c r="D42" s="55" t="s">
        <v>38</v>
      </c>
      <c r="E42" s="55" t="s">
        <v>38</v>
      </c>
      <c r="F42" s="26">
        <f>C42</f>
        <v>0</v>
      </c>
    </row>
    <row r="43" spans="1:6" ht="20.25" hidden="1">
      <c r="A43" s="9">
        <v>21081100</v>
      </c>
      <c r="B43" s="9" t="s">
        <v>24</v>
      </c>
      <c r="C43" s="55"/>
      <c r="D43" s="55" t="s">
        <v>38</v>
      </c>
      <c r="E43" s="55" t="s">
        <v>38</v>
      </c>
      <c r="F43" s="26">
        <f>C43</f>
        <v>0</v>
      </c>
    </row>
    <row r="44" spans="1:6" ht="37.5" hidden="1">
      <c r="A44" s="9">
        <v>21110000</v>
      </c>
      <c r="B44" s="9" t="s">
        <v>22</v>
      </c>
      <c r="C44" s="55" t="s">
        <v>38</v>
      </c>
      <c r="D44" s="55">
        <v>0</v>
      </c>
      <c r="E44" s="55" t="s">
        <v>38</v>
      </c>
      <c r="F44" s="26">
        <f>D44</f>
        <v>0</v>
      </c>
    </row>
    <row r="45" spans="1:6" ht="37.5" hidden="1">
      <c r="A45" s="10">
        <v>22000000</v>
      </c>
      <c r="B45" s="10" t="s">
        <v>43</v>
      </c>
      <c r="C45" s="53">
        <f>C48+C50+C51+C46+C47+C49</f>
        <v>0</v>
      </c>
      <c r="D45" s="53" t="s">
        <v>38</v>
      </c>
      <c r="E45" s="53" t="s">
        <v>38</v>
      </c>
      <c r="F45" s="25">
        <f t="shared" ref="F45:F51" si="1">C45</f>
        <v>0</v>
      </c>
    </row>
    <row r="46" spans="1:6" s="40" customFormat="1" ht="37.5" hidden="1">
      <c r="A46" s="24">
        <v>22010300</v>
      </c>
      <c r="B46" s="24" t="s">
        <v>42</v>
      </c>
      <c r="C46" s="55"/>
      <c r="D46" s="55" t="s">
        <v>38</v>
      </c>
      <c r="E46" s="55" t="s">
        <v>38</v>
      </c>
      <c r="F46" s="26">
        <f t="shared" si="1"/>
        <v>0</v>
      </c>
    </row>
    <row r="47" spans="1:6" ht="20.25" hidden="1">
      <c r="A47" s="24">
        <v>22012500</v>
      </c>
      <c r="B47" s="24" t="s">
        <v>67</v>
      </c>
      <c r="C47" s="54"/>
      <c r="D47" s="54" t="s">
        <v>38</v>
      </c>
      <c r="E47" s="54" t="s">
        <v>38</v>
      </c>
      <c r="F47" s="29">
        <f t="shared" si="1"/>
        <v>0</v>
      </c>
    </row>
    <row r="48" spans="1:6" s="40" customFormat="1" ht="37.5" hidden="1">
      <c r="A48" s="24">
        <v>22012600</v>
      </c>
      <c r="B48" s="24" t="s">
        <v>74</v>
      </c>
      <c r="C48" s="54"/>
      <c r="D48" s="54" t="s">
        <v>38</v>
      </c>
      <c r="E48" s="54" t="s">
        <v>38</v>
      </c>
      <c r="F48" s="29">
        <f t="shared" si="1"/>
        <v>0</v>
      </c>
    </row>
    <row r="49" spans="1:6" s="40" customFormat="1" ht="93.75" hidden="1">
      <c r="A49" s="24">
        <v>22012900</v>
      </c>
      <c r="B49" s="75" t="s">
        <v>75</v>
      </c>
      <c r="C49" s="54"/>
      <c r="D49" s="54" t="s">
        <v>38</v>
      </c>
      <c r="E49" s="54" t="s">
        <v>38</v>
      </c>
      <c r="F49" s="29">
        <f t="shared" si="1"/>
        <v>0</v>
      </c>
    </row>
    <row r="50" spans="1:6" s="40" customFormat="1" ht="56.25" hidden="1">
      <c r="A50" s="24">
        <v>22080400</v>
      </c>
      <c r="B50" s="76" t="s">
        <v>55</v>
      </c>
      <c r="C50" s="54"/>
      <c r="D50" s="54" t="s">
        <v>38</v>
      </c>
      <c r="E50" s="54" t="s">
        <v>38</v>
      </c>
      <c r="F50" s="29">
        <f t="shared" si="1"/>
        <v>0</v>
      </c>
    </row>
    <row r="51" spans="1:6" s="40" customFormat="1" ht="20.25" hidden="1">
      <c r="A51" s="24">
        <v>22090000</v>
      </c>
      <c r="B51" s="24" t="s">
        <v>11</v>
      </c>
      <c r="C51" s="54"/>
      <c r="D51" s="54" t="s">
        <v>38</v>
      </c>
      <c r="E51" s="54" t="s">
        <v>38</v>
      </c>
      <c r="F51" s="29">
        <f t="shared" si="1"/>
        <v>0</v>
      </c>
    </row>
    <row r="52" spans="1:6" ht="20.25" hidden="1">
      <c r="A52" s="10">
        <v>24000000</v>
      </c>
      <c r="B52" s="12" t="s">
        <v>12</v>
      </c>
      <c r="C52" s="53">
        <f>C53</f>
        <v>0</v>
      </c>
      <c r="D52" s="53">
        <f>D54+D55</f>
        <v>0</v>
      </c>
      <c r="E52" s="56">
        <f>E55</f>
        <v>0</v>
      </c>
      <c r="F52" s="25">
        <f>C52+D52</f>
        <v>0</v>
      </c>
    </row>
    <row r="53" spans="1:6" ht="20.25" hidden="1">
      <c r="A53" s="9">
        <v>24060300</v>
      </c>
      <c r="B53" s="9" t="s">
        <v>13</v>
      </c>
      <c r="C53" s="55"/>
      <c r="D53" s="55" t="s">
        <v>38</v>
      </c>
      <c r="E53" s="55" t="s">
        <v>38</v>
      </c>
      <c r="F53" s="26">
        <f>C53</f>
        <v>0</v>
      </c>
    </row>
    <row r="54" spans="1:6" ht="56.25" hidden="1">
      <c r="A54" s="9">
        <v>24062100</v>
      </c>
      <c r="B54" s="13" t="s">
        <v>25</v>
      </c>
      <c r="C54" s="55" t="s">
        <v>38</v>
      </c>
      <c r="D54" s="55"/>
      <c r="E54" s="55" t="s">
        <v>38</v>
      </c>
      <c r="F54" s="26">
        <f>D54</f>
        <v>0</v>
      </c>
    </row>
    <row r="55" spans="1:6" ht="37.5" hidden="1">
      <c r="A55" s="24">
        <v>24170000</v>
      </c>
      <c r="B55" s="24" t="s">
        <v>39</v>
      </c>
      <c r="C55" s="58" t="s">
        <v>38</v>
      </c>
      <c r="D55" s="59"/>
      <c r="E55" s="60">
        <f>D55</f>
        <v>0</v>
      </c>
      <c r="F55" s="29">
        <f>D55</f>
        <v>0</v>
      </c>
    </row>
    <row r="56" spans="1:6" s="17" customFormat="1" ht="20.25" hidden="1">
      <c r="A56" s="10">
        <v>25000000</v>
      </c>
      <c r="B56" s="10" t="s">
        <v>14</v>
      </c>
      <c r="C56" s="53" t="s">
        <v>38</v>
      </c>
      <c r="D56" s="53"/>
      <c r="E56" s="53" t="s">
        <v>38</v>
      </c>
      <c r="F56" s="25">
        <f>D56</f>
        <v>0</v>
      </c>
    </row>
    <row r="57" spans="1:6" s="17" customFormat="1" ht="20.25" hidden="1">
      <c r="A57" s="39">
        <v>30000000</v>
      </c>
      <c r="B57" s="10" t="s">
        <v>15</v>
      </c>
      <c r="C57" s="53">
        <f>C58</f>
        <v>0</v>
      </c>
      <c r="D57" s="53">
        <f>D58+D61</f>
        <v>0</v>
      </c>
      <c r="E57" s="53">
        <f>E58+E61</f>
        <v>0</v>
      </c>
      <c r="F57" s="25">
        <f>C57+D57</f>
        <v>0</v>
      </c>
    </row>
    <row r="58" spans="1:6" s="17" customFormat="1" ht="20.25" hidden="1">
      <c r="A58" s="10">
        <v>31000000</v>
      </c>
      <c r="B58" s="10" t="s">
        <v>44</v>
      </c>
      <c r="C58" s="53">
        <f>C59+C60</f>
        <v>0</v>
      </c>
      <c r="D58" s="53">
        <f>D60</f>
        <v>0</v>
      </c>
      <c r="E58" s="53">
        <f>E60</f>
        <v>0</v>
      </c>
      <c r="F58" s="25">
        <f>C58+D58</f>
        <v>0</v>
      </c>
    </row>
    <row r="59" spans="1:6" ht="75" hidden="1">
      <c r="A59" s="9">
        <v>31010200</v>
      </c>
      <c r="B59" s="22" t="s">
        <v>26</v>
      </c>
      <c r="C59" s="55"/>
      <c r="D59" s="55" t="s">
        <v>38</v>
      </c>
      <c r="E59" s="55" t="s">
        <v>38</v>
      </c>
      <c r="F59" s="26">
        <f>C59</f>
        <v>0</v>
      </c>
    </row>
    <row r="60" spans="1:6" ht="56.25" hidden="1">
      <c r="A60" s="9">
        <v>31030000</v>
      </c>
      <c r="B60" s="9" t="s">
        <v>16</v>
      </c>
      <c r="C60" s="55">
        <v>0</v>
      </c>
      <c r="D60" s="55">
        <v>0</v>
      </c>
      <c r="E60" s="55">
        <f>D60</f>
        <v>0</v>
      </c>
      <c r="F60" s="26">
        <f>D60</f>
        <v>0</v>
      </c>
    </row>
    <row r="61" spans="1:6" s="17" customFormat="1" ht="20.25" hidden="1">
      <c r="A61" s="10">
        <v>33000000</v>
      </c>
      <c r="B61" s="10" t="s">
        <v>45</v>
      </c>
      <c r="C61" s="53" t="s">
        <v>38</v>
      </c>
      <c r="D61" s="53">
        <f>D62</f>
        <v>0</v>
      </c>
      <c r="E61" s="53">
        <f>E62</f>
        <v>0</v>
      </c>
      <c r="F61" s="25">
        <f>D61</f>
        <v>0</v>
      </c>
    </row>
    <row r="62" spans="1:6" ht="20.25" hidden="1">
      <c r="A62" s="9">
        <v>33010000</v>
      </c>
      <c r="B62" s="9" t="s">
        <v>17</v>
      </c>
      <c r="C62" s="62" t="s">
        <v>38</v>
      </c>
      <c r="D62" s="55"/>
      <c r="E62" s="55">
        <f>D62</f>
        <v>0</v>
      </c>
      <c r="F62" s="26">
        <f>D62</f>
        <v>0</v>
      </c>
    </row>
    <row r="63" spans="1:6" s="17" customFormat="1" ht="20.25" hidden="1">
      <c r="A63" s="42">
        <v>50000000</v>
      </c>
      <c r="B63" s="41" t="s">
        <v>46</v>
      </c>
      <c r="C63" s="67" t="s">
        <v>38</v>
      </c>
      <c r="D63" s="68">
        <f>D64</f>
        <v>0</v>
      </c>
      <c r="E63" s="67" t="s">
        <v>38</v>
      </c>
      <c r="F63" s="28">
        <f>D63</f>
        <v>0</v>
      </c>
    </row>
    <row r="64" spans="1:6" ht="56.25" hidden="1">
      <c r="A64" s="24">
        <v>50110000</v>
      </c>
      <c r="B64" s="24" t="s">
        <v>18</v>
      </c>
      <c r="C64" s="69" t="s">
        <v>38</v>
      </c>
      <c r="D64" s="59"/>
      <c r="E64" s="70" t="s">
        <v>38</v>
      </c>
      <c r="F64" s="29">
        <f>D64</f>
        <v>0</v>
      </c>
    </row>
    <row r="65" spans="1:6" s="17" customFormat="1" ht="20.25" hidden="1">
      <c r="A65" s="16"/>
      <c r="B65" s="16" t="s">
        <v>79</v>
      </c>
      <c r="C65" s="78">
        <f>C10+C38+C57</f>
        <v>0</v>
      </c>
      <c r="D65" s="78">
        <f>D10+D38+D57+D63</f>
        <v>0</v>
      </c>
      <c r="E65" s="78">
        <f>E38+E57</f>
        <v>0</v>
      </c>
      <c r="F65" s="30">
        <f>C65+D65</f>
        <v>0</v>
      </c>
    </row>
    <row r="66" spans="1:6" ht="20.25">
      <c r="A66" s="39">
        <v>40000000</v>
      </c>
      <c r="B66" s="11" t="s">
        <v>47</v>
      </c>
      <c r="C66" s="63">
        <f>C67</f>
        <v>2578.1999999999998</v>
      </c>
      <c r="D66" s="64">
        <f>D67</f>
        <v>0</v>
      </c>
      <c r="E66" s="64">
        <f>E67</f>
        <v>0</v>
      </c>
      <c r="F66" s="37">
        <f>C66+D66</f>
        <v>2578.1999999999998</v>
      </c>
    </row>
    <row r="67" spans="1:6" ht="18.75">
      <c r="A67" s="10">
        <v>41000000</v>
      </c>
      <c r="B67" s="10" t="s">
        <v>29</v>
      </c>
      <c r="C67" s="63">
        <f>C70+C68</f>
        <v>2578.1999999999998</v>
      </c>
      <c r="D67" s="63">
        <f>D70</f>
        <v>0</v>
      </c>
      <c r="E67" s="64">
        <f>E70</f>
        <v>0</v>
      </c>
      <c r="F67" s="37">
        <f>C67+D67</f>
        <v>2578.1999999999998</v>
      </c>
    </row>
    <row r="68" spans="1:6" ht="18.75" hidden="1">
      <c r="A68" s="47">
        <v>41020000</v>
      </c>
      <c r="B68" s="47" t="s">
        <v>48</v>
      </c>
      <c r="C68" s="64">
        <f>C69</f>
        <v>0</v>
      </c>
      <c r="D68" s="64" t="s">
        <v>38</v>
      </c>
      <c r="E68" s="64" t="s">
        <v>38</v>
      </c>
      <c r="F68" s="37">
        <f>C68</f>
        <v>0</v>
      </c>
    </row>
    <row r="69" spans="1:6" ht="56.25" hidden="1">
      <c r="A69" s="47">
        <v>41021200</v>
      </c>
      <c r="B69" s="48" t="s">
        <v>49</v>
      </c>
      <c r="C69" s="65"/>
      <c r="D69" s="65" t="s">
        <v>38</v>
      </c>
      <c r="E69" s="65" t="s">
        <v>38</v>
      </c>
      <c r="F69" s="38">
        <f>C69</f>
        <v>0</v>
      </c>
    </row>
    <row r="70" spans="1:6" ht="24" customHeight="1">
      <c r="A70" s="33">
        <v>41030000</v>
      </c>
      <c r="B70" s="33" t="s">
        <v>30</v>
      </c>
      <c r="C70" s="64">
        <f>C72+C73+C75+C76+C77+C78</f>
        <v>2578.1999999999998</v>
      </c>
      <c r="D70" s="64">
        <f>D71</f>
        <v>0</v>
      </c>
      <c r="E70" s="64">
        <f>E71</f>
        <v>0</v>
      </c>
      <c r="F70" s="37">
        <f>C70+D70</f>
        <v>2578.1999999999998</v>
      </c>
    </row>
    <row r="71" spans="1:6" ht="18.75" hidden="1">
      <c r="A71" s="13">
        <v>41030400</v>
      </c>
      <c r="B71" s="32" t="s">
        <v>41</v>
      </c>
      <c r="C71" s="66" t="s">
        <v>38</v>
      </c>
      <c r="D71" s="66"/>
      <c r="E71" s="66"/>
      <c r="F71" s="38">
        <f>D71</f>
        <v>0</v>
      </c>
    </row>
    <row r="72" spans="1:6" ht="101.25" hidden="1" customHeight="1">
      <c r="A72" s="19">
        <v>41030600</v>
      </c>
      <c r="B72" s="19" t="s">
        <v>85</v>
      </c>
      <c r="C72" s="66"/>
      <c r="D72" s="66" t="s">
        <v>38</v>
      </c>
      <c r="E72" s="66" t="s">
        <v>38</v>
      </c>
      <c r="F72" s="38">
        <f t="shared" ref="F72:F78" si="2">C72</f>
        <v>0</v>
      </c>
    </row>
    <row r="73" spans="1:6" ht="98.25" customHeight="1">
      <c r="A73" s="77">
        <v>41030800</v>
      </c>
      <c r="B73" s="27" t="s">
        <v>86</v>
      </c>
      <c r="C73" s="66">
        <v>2588.1999999999998</v>
      </c>
      <c r="D73" s="66" t="s">
        <v>38</v>
      </c>
      <c r="E73" s="66" t="s">
        <v>38</v>
      </c>
      <c r="F73" s="38">
        <f t="shared" si="2"/>
        <v>2588.1999999999998</v>
      </c>
    </row>
    <row r="74" spans="1:6" ht="150" hidden="1">
      <c r="A74" s="84">
        <v>41030900</v>
      </c>
      <c r="B74" s="31" t="s">
        <v>40</v>
      </c>
      <c r="C74" s="66">
        <v>0</v>
      </c>
      <c r="D74" s="66" t="s">
        <v>38</v>
      </c>
      <c r="E74" s="66" t="s">
        <v>38</v>
      </c>
      <c r="F74" s="38">
        <f t="shared" si="2"/>
        <v>0</v>
      </c>
    </row>
    <row r="75" spans="1:6" ht="63" customHeight="1">
      <c r="A75" s="77">
        <v>41031000</v>
      </c>
      <c r="B75" s="9" t="s">
        <v>33</v>
      </c>
      <c r="C75" s="66">
        <v>-10</v>
      </c>
      <c r="D75" s="66" t="s">
        <v>38</v>
      </c>
      <c r="E75" s="66" t="s">
        <v>38</v>
      </c>
      <c r="F75" s="38">
        <f t="shared" si="2"/>
        <v>-10</v>
      </c>
    </row>
    <row r="76" spans="1:6" ht="18.75" hidden="1">
      <c r="A76" s="19">
        <v>41033900</v>
      </c>
      <c r="B76" s="19" t="s">
        <v>66</v>
      </c>
      <c r="C76" s="66"/>
      <c r="D76" s="66" t="s">
        <v>38</v>
      </c>
      <c r="E76" s="66" t="s">
        <v>38</v>
      </c>
      <c r="F76" s="38">
        <f t="shared" si="2"/>
        <v>0</v>
      </c>
    </row>
    <row r="77" spans="1:6" ht="155.25" hidden="1" customHeight="1">
      <c r="A77" s="13">
        <v>41035800</v>
      </c>
      <c r="B77" s="32" t="s">
        <v>87</v>
      </c>
      <c r="C77" s="66"/>
      <c r="D77" s="66" t="s">
        <v>38</v>
      </c>
      <c r="E77" s="66" t="s">
        <v>38</v>
      </c>
      <c r="F77" s="38">
        <f t="shared" si="2"/>
        <v>0</v>
      </c>
    </row>
    <row r="78" spans="1:6" ht="18.75" hidden="1">
      <c r="A78" s="13">
        <v>41034200</v>
      </c>
      <c r="B78" s="32" t="s">
        <v>76</v>
      </c>
      <c r="C78" s="66"/>
      <c r="D78" s="66"/>
      <c r="E78" s="66"/>
      <c r="F78" s="38">
        <f t="shared" si="2"/>
        <v>0</v>
      </c>
    </row>
    <row r="79" spans="1:6" s="46" customFormat="1" ht="20.25">
      <c r="A79" s="43"/>
      <c r="B79" s="44" t="s">
        <v>80</v>
      </c>
      <c r="C79" s="71">
        <f>C65+C66</f>
        <v>2578.1999999999998</v>
      </c>
      <c r="D79" s="71">
        <f t="shared" ref="D79:E79" si="3">D65+D66</f>
        <v>0</v>
      </c>
      <c r="E79" s="71">
        <f t="shared" si="3"/>
        <v>0</v>
      </c>
      <c r="F79" s="45">
        <f>C79+D79</f>
        <v>2578.1999999999998</v>
      </c>
    </row>
    <row r="80" spans="1:6" s="23" customFormat="1" ht="18.75">
      <c r="A80" s="34"/>
      <c r="B80" s="35"/>
      <c r="C80" s="72"/>
      <c r="D80" s="73"/>
      <c r="E80" s="73"/>
      <c r="F80" s="36"/>
    </row>
    <row r="81" spans="1:50" s="21" customFormat="1" ht="21" customHeight="1">
      <c r="B81" s="21" t="s">
        <v>93</v>
      </c>
      <c r="E81" s="21" t="s">
        <v>94</v>
      </c>
    </row>
    <row r="82" spans="1:50" ht="15.75">
      <c r="A82" s="5"/>
      <c r="B82" s="6"/>
      <c r="C82" s="6"/>
      <c r="D82" s="6"/>
      <c r="E82" s="6"/>
      <c r="F82" s="6"/>
    </row>
    <row r="83" spans="1:50" s="7" customFormat="1" ht="18.75">
      <c r="A83" s="20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</row>
    <row r="84" spans="1:50" ht="15.75">
      <c r="A84" s="5"/>
      <c r="B84" s="6"/>
      <c r="C84" s="6"/>
      <c r="D84" s="6"/>
      <c r="E84" s="6"/>
      <c r="F84" s="6"/>
    </row>
    <row r="85" spans="1:50" ht="15.75">
      <c r="A85" s="5"/>
      <c r="B85" s="6"/>
      <c r="C85" s="6"/>
      <c r="D85" s="6"/>
      <c r="E85" s="6"/>
      <c r="F85" s="6"/>
    </row>
    <row r="86" spans="1:50" ht="15.75">
      <c r="A86" s="5"/>
      <c r="B86" s="6"/>
      <c r="C86" s="6"/>
      <c r="D86" s="6"/>
      <c r="E86" s="6"/>
      <c r="F86" s="6"/>
    </row>
    <row r="87" spans="1:50" ht="15.75">
      <c r="A87" s="5"/>
      <c r="B87" s="6"/>
      <c r="C87" s="6"/>
      <c r="D87" s="6"/>
      <c r="E87" s="6"/>
      <c r="F87" s="6"/>
    </row>
    <row r="88" spans="1:50" ht="15.75">
      <c r="A88" s="5"/>
      <c r="B88" s="6"/>
      <c r="C88" s="6"/>
      <c r="D88" s="6"/>
      <c r="E88" s="6"/>
      <c r="F88" s="6"/>
    </row>
    <row r="89" spans="1:50" ht="15.75">
      <c r="A89" s="5"/>
      <c r="B89" s="6"/>
      <c r="C89" s="6"/>
      <c r="D89" s="6"/>
      <c r="E89" s="6"/>
      <c r="F89" s="6"/>
    </row>
    <row r="90" spans="1:50" ht="15.75">
      <c r="A90" s="5"/>
      <c r="B90" s="6"/>
      <c r="C90" s="6"/>
      <c r="D90" s="6"/>
      <c r="E90" s="6"/>
      <c r="F90" s="6"/>
    </row>
    <row r="91" spans="1:50" ht="13.5">
      <c r="A91" s="4"/>
    </row>
    <row r="95" spans="1:50">
      <c r="A95" s="1"/>
    </row>
  </sheetData>
  <mergeCells count="20">
    <mergeCell ref="D1:F1"/>
    <mergeCell ref="D2:F2"/>
    <mergeCell ref="A4:F4"/>
    <mergeCell ref="A6:A7"/>
    <mergeCell ref="B6:B7"/>
    <mergeCell ref="C6:C7"/>
    <mergeCell ref="D6:E6"/>
    <mergeCell ref="F6:F7"/>
    <mergeCell ref="F11:F12"/>
    <mergeCell ref="A8:A9"/>
    <mergeCell ref="B8:B9"/>
    <mergeCell ref="C8:C9"/>
    <mergeCell ref="D8:D9"/>
    <mergeCell ref="E8:E9"/>
    <mergeCell ref="F8:F9"/>
    <mergeCell ref="A11:A12"/>
    <mergeCell ref="B11:B12"/>
    <mergeCell ref="C11:C12"/>
    <mergeCell ref="D11:D12"/>
    <mergeCell ref="E11:E12"/>
  </mergeCells>
  <hyperlinks>
    <hyperlink ref="A95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1" fitToHeight="2" orientation="portrait" r:id="rId1"/>
  <headerFooter alignWithMargins="0"/>
  <rowBreaks count="1" manualBreakCount="1">
    <brk id="56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95"/>
  <sheetViews>
    <sheetView view="pageBreakPreview" topLeftCell="A73" zoomScale="75" zoomScaleSheetLayoutView="75" workbookViewId="0">
      <selection activeCell="B81" sqref="B81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 ht="20.25">
      <c r="A1" s="97" t="s">
        <v>89</v>
      </c>
      <c r="B1" s="97"/>
      <c r="D1" s="92" t="s">
        <v>83</v>
      </c>
      <c r="E1" s="93"/>
      <c r="F1" s="93"/>
    </row>
    <row r="2" spans="1:6">
      <c r="A2" s="3"/>
      <c r="D2" s="94" t="s">
        <v>82</v>
      </c>
      <c r="E2" s="94"/>
      <c r="F2" s="94"/>
    </row>
    <row r="3" spans="1:6">
      <c r="A3" s="3"/>
      <c r="D3" s="81" t="s">
        <v>84</v>
      </c>
      <c r="E3" s="18"/>
    </row>
    <row r="4" spans="1:6" ht="20.25">
      <c r="A4" s="95" t="s">
        <v>78</v>
      </c>
      <c r="B4" s="95"/>
      <c r="C4" s="95"/>
      <c r="D4" s="95"/>
      <c r="E4" s="95"/>
      <c r="F4" s="95"/>
    </row>
    <row r="5" spans="1:6" ht="18.75">
      <c r="A5" s="8"/>
      <c r="B5" s="7"/>
      <c r="C5" s="7"/>
      <c r="D5" s="7"/>
      <c r="E5" s="7"/>
      <c r="F5" s="8" t="s">
        <v>19</v>
      </c>
    </row>
    <row r="6" spans="1:6" ht="18.75">
      <c r="A6" s="88" t="s">
        <v>3</v>
      </c>
      <c r="B6" s="88" t="s">
        <v>4</v>
      </c>
      <c r="C6" s="88" t="s">
        <v>1</v>
      </c>
      <c r="D6" s="88" t="s">
        <v>2</v>
      </c>
      <c r="E6" s="88"/>
      <c r="F6" s="88" t="s">
        <v>0</v>
      </c>
    </row>
    <row r="7" spans="1:6" ht="56.25">
      <c r="A7" s="96"/>
      <c r="B7" s="88"/>
      <c r="C7" s="88"/>
      <c r="D7" s="82" t="s">
        <v>0</v>
      </c>
      <c r="E7" s="82" t="s">
        <v>5</v>
      </c>
      <c r="F7" s="88"/>
    </row>
    <row r="8" spans="1:6">
      <c r="A8" s="88">
        <v>1</v>
      </c>
      <c r="B8" s="88">
        <v>2</v>
      </c>
      <c r="C8" s="88">
        <v>3</v>
      </c>
      <c r="D8" s="88">
        <v>4</v>
      </c>
      <c r="E8" s="88">
        <v>5</v>
      </c>
      <c r="F8" s="88" t="s">
        <v>6</v>
      </c>
    </row>
    <row r="9" spans="1:6" ht="7.5" customHeight="1">
      <c r="A9" s="88"/>
      <c r="B9" s="88"/>
      <c r="C9" s="88"/>
      <c r="D9" s="88"/>
      <c r="E9" s="88"/>
      <c r="F9" s="88"/>
    </row>
    <row r="10" spans="1:6" ht="22.5" customHeight="1">
      <c r="A10" s="39">
        <v>10000000</v>
      </c>
      <c r="B10" s="11" t="s">
        <v>7</v>
      </c>
      <c r="C10" s="53">
        <f>C11+C16+C18+C35</f>
        <v>434565</v>
      </c>
      <c r="D10" s="53">
        <f>D35</f>
        <v>220</v>
      </c>
      <c r="E10" s="53" t="s">
        <v>38</v>
      </c>
      <c r="F10" s="25">
        <f>C10</f>
        <v>434565</v>
      </c>
    </row>
    <row r="11" spans="1:6" ht="12.75" customHeight="1">
      <c r="A11" s="89">
        <v>11000000</v>
      </c>
      <c r="B11" s="89" t="s">
        <v>53</v>
      </c>
      <c r="C11" s="91">
        <f>C13+C14</f>
        <v>236500</v>
      </c>
      <c r="D11" s="91" t="s">
        <v>38</v>
      </c>
      <c r="E11" s="91" t="s">
        <v>38</v>
      </c>
      <c r="F11" s="86">
        <f>C11</f>
        <v>236500</v>
      </c>
    </row>
    <row r="12" spans="1:6" ht="37.5" customHeight="1">
      <c r="A12" s="90"/>
      <c r="B12" s="89"/>
      <c r="C12" s="91"/>
      <c r="D12" s="91"/>
      <c r="E12" s="91"/>
      <c r="F12" s="87"/>
    </row>
    <row r="13" spans="1:6" s="40" customFormat="1" ht="20.25">
      <c r="A13" s="24">
        <v>11010000</v>
      </c>
      <c r="B13" s="24" t="s">
        <v>71</v>
      </c>
      <c r="C13" s="54">
        <f>217500+8900+10000</f>
        <v>236400</v>
      </c>
      <c r="D13" s="54" t="s">
        <v>38</v>
      </c>
      <c r="E13" s="54" t="s">
        <v>38</v>
      </c>
      <c r="F13" s="29">
        <f t="shared" ref="F13:F32" si="0">C13</f>
        <v>236400</v>
      </c>
    </row>
    <row r="14" spans="1:6" ht="25.5" customHeight="1">
      <c r="A14" s="10">
        <v>11020000</v>
      </c>
      <c r="B14" s="10" t="s">
        <v>8</v>
      </c>
      <c r="C14" s="53">
        <f>C15</f>
        <v>100</v>
      </c>
      <c r="D14" s="53" t="s">
        <v>38</v>
      </c>
      <c r="E14" s="53" t="s">
        <v>38</v>
      </c>
      <c r="F14" s="30">
        <f t="shared" si="0"/>
        <v>100</v>
      </c>
    </row>
    <row r="15" spans="1:6" ht="36.75" customHeight="1">
      <c r="A15" s="9">
        <v>11020200</v>
      </c>
      <c r="B15" s="9" t="s">
        <v>28</v>
      </c>
      <c r="C15" s="55">
        <v>100</v>
      </c>
      <c r="D15" s="55" t="s">
        <v>38</v>
      </c>
      <c r="E15" s="55" t="s">
        <v>38</v>
      </c>
      <c r="F15" s="29">
        <f t="shared" si="0"/>
        <v>100</v>
      </c>
    </row>
    <row r="16" spans="1:6" ht="26.25" customHeight="1">
      <c r="A16" s="52">
        <v>14000000</v>
      </c>
      <c r="B16" s="51" t="s">
        <v>51</v>
      </c>
      <c r="C16" s="57">
        <f>C17</f>
        <v>24300</v>
      </c>
      <c r="D16" s="56" t="s">
        <v>38</v>
      </c>
      <c r="E16" s="56" t="s">
        <v>38</v>
      </c>
      <c r="F16" s="30">
        <f t="shared" si="0"/>
        <v>24300</v>
      </c>
    </row>
    <row r="17" spans="1:6" ht="41.25" customHeight="1">
      <c r="A17" s="50">
        <v>14040000</v>
      </c>
      <c r="B17" s="50" t="s">
        <v>72</v>
      </c>
      <c r="C17" s="55">
        <v>24300</v>
      </c>
      <c r="D17" s="55" t="s">
        <v>38</v>
      </c>
      <c r="E17" s="55" t="s">
        <v>38</v>
      </c>
      <c r="F17" s="26">
        <f t="shared" si="0"/>
        <v>24300</v>
      </c>
    </row>
    <row r="18" spans="1:6" s="17" customFormat="1" ht="36.75" customHeight="1">
      <c r="A18" s="16">
        <v>18000000</v>
      </c>
      <c r="B18" s="10" t="s">
        <v>52</v>
      </c>
      <c r="C18" s="53">
        <f>C19+C34+C33</f>
        <v>173765</v>
      </c>
      <c r="D18" s="53" t="s">
        <v>38</v>
      </c>
      <c r="E18" s="53" t="s">
        <v>38</v>
      </c>
      <c r="F18" s="30">
        <f t="shared" si="0"/>
        <v>173765</v>
      </c>
    </row>
    <row r="19" spans="1:6" ht="24.75" customHeight="1">
      <c r="A19" s="10">
        <v>18010000</v>
      </c>
      <c r="B19" s="10" t="s">
        <v>50</v>
      </c>
      <c r="C19" s="53">
        <f>C20+C25+C30</f>
        <v>141311.29999999999</v>
      </c>
      <c r="D19" s="53" t="s">
        <v>38</v>
      </c>
      <c r="E19" s="53" t="s">
        <v>38</v>
      </c>
      <c r="F19" s="30">
        <f t="shared" si="0"/>
        <v>141311.29999999999</v>
      </c>
    </row>
    <row r="20" spans="1:6" ht="28.5" customHeight="1">
      <c r="A20" s="10"/>
      <c r="B20" s="16" t="s">
        <v>68</v>
      </c>
      <c r="C20" s="53">
        <f>SUM(C21:C24)</f>
        <v>7531.3</v>
      </c>
      <c r="D20" s="53"/>
      <c r="E20" s="53"/>
      <c r="F20" s="30">
        <f t="shared" si="0"/>
        <v>7531.3</v>
      </c>
    </row>
    <row r="21" spans="1:6" s="40" customFormat="1" ht="40.5" customHeight="1">
      <c r="A21" s="9">
        <v>18010100</v>
      </c>
      <c r="B21" s="9" t="s">
        <v>56</v>
      </c>
      <c r="C21" s="55">
        <f>20.4+15.4</f>
        <v>35.799999999999997</v>
      </c>
      <c r="D21" s="55" t="s">
        <v>38</v>
      </c>
      <c r="E21" s="55" t="s">
        <v>38</v>
      </c>
      <c r="F21" s="29">
        <f t="shared" si="0"/>
        <v>35.799999999999997</v>
      </c>
    </row>
    <row r="22" spans="1:6" s="40" customFormat="1" ht="41.25" customHeight="1">
      <c r="A22" s="9">
        <v>18010200</v>
      </c>
      <c r="B22" s="9" t="s">
        <v>57</v>
      </c>
      <c r="C22" s="55">
        <v>260.3</v>
      </c>
      <c r="D22" s="55" t="s">
        <v>38</v>
      </c>
      <c r="E22" s="55" t="s">
        <v>38</v>
      </c>
      <c r="F22" s="29">
        <f t="shared" si="0"/>
        <v>260.3</v>
      </c>
    </row>
    <row r="23" spans="1:6" s="40" customFormat="1" ht="47.25" customHeight="1">
      <c r="A23" s="9">
        <v>18010300</v>
      </c>
      <c r="B23" s="9" t="s">
        <v>58</v>
      </c>
      <c r="C23" s="55">
        <v>588.6</v>
      </c>
      <c r="D23" s="55" t="s">
        <v>38</v>
      </c>
      <c r="E23" s="55" t="s">
        <v>38</v>
      </c>
      <c r="F23" s="29">
        <f t="shared" si="0"/>
        <v>588.6</v>
      </c>
    </row>
    <row r="24" spans="1:6" s="40" customFormat="1" ht="58.5" customHeight="1">
      <c r="A24" s="9">
        <v>18010400</v>
      </c>
      <c r="B24" s="9" t="s">
        <v>59</v>
      </c>
      <c r="C24" s="55">
        <f>3745+2901.6</f>
        <v>6646.6</v>
      </c>
      <c r="D24" s="55" t="s">
        <v>38</v>
      </c>
      <c r="E24" s="55" t="s">
        <v>38</v>
      </c>
      <c r="F24" s="29">
        <f t="shared" si="0"/>
        <v>6646.6</v>
      </c>
    </row>
    <row r="25" spans="1:6" s="40" customFormat="1" ht="24.75" customHeight="1">
      <c r="A25" s="9"/>
      <c r="B25" s="16" t="s">
        <v>69</v>
      </c>
      <c r="C25" s="56">
        <f>SUM(C26:C29)</f>
        <v>133230</v>
      </c>
      <c r="D25" s="56"/>
      <c r="E25" s="56"/>
      <c r="F25" s="30">
        <f>C25</f>
        <v>133230</v>
      </c>
    </row>
    <row r="26" spans="1:6" s="40" customFormat="1" ht="25.5" customHeight="1">
      <c r="A26" s="9">
        <v>18010500</v>
      </c>
      <c r="B26" s="9" t="s">
        <v>60</v>
      </c>
      <c r="C26" s="55">
        <v>50740</v>
      </c>
      <c r="D26" s="55" t="s">
        <v>38</v>
      </c>
      <c r="E26" s="55" t="s">
        <v>38</v>
      </c>
      <c r="F26" s="29">
        <f t="shared" si="0"/>
        <v>50740</v>
      </c>
    </row>
    <row r="27" spans="1:6" s="40" customFormat="1" ht="23.25" customHeight="1">
      <c r="A27" s="9">
        <v>18010600</v>
      </c>
      <c r="B27" s="9" t="s">
        <v>61</v>
      </c>
      <c r="C27" s="55">
        <v>73500</v>
      </c>
      <c r="D27" s="55" t="s">
        <v>38</v>
      </c>
      <c r="E27" s="55" t="s">
        <v>38</v>
      </c>
      <c r="F27" s="29">
        <f t="shared" si="0"/>
        <v>73500</v>
      </c>
    </row>
    <row r="28" spans="1:6" s="40" customFormat="1" ht="25.5" customHeight="1">
      <c r="A28" s="9">
        <v>18010700</v>
      </c>
      <c r="B28" s="9" t="s">
        <v>62</v>
      </c>
      <c r="C28" s="55">
        <v>860</v>
      </c>
      <c r="D28" s="55" t="s">
        <v>38</v>
      </c>
      <c r="E28" s="55" t="s">
        <v>38</v>
      </c>
      <c r="F28" s="29">
        <f t="shared" si="0"/>
        <v>860</v>
      </c>
    </row>
    <row r="29" spans="1:6" s="40" customFormat="1" ht="24.75" customHeight="1">
      <c r="A29" s="9">
        <v>18010900</v>
      </c>
      <c r="B29" s="9" t="s">
        <v>63</v>
      </c>
      <c r="C29" s="55">
        <v>8130</v>
      </c>
      <c r="D29" s="55" t="s">
        <v>38</v>
      </c>
      <c r="E29" s="55" t="s">
        <v>38</v>
      </c>
      <c r="F29" s="29">
        <f t="shared" si="0"/>
        <v>8130</v>
      </c>
    </row>
    <row r="30" spans="1:6" s="40" customFormat="1" ht="24.75" customHeight="1">
      <c r="A30" s="9"/>
      <c r="B30" s="16" t="s">
        <v>70</v>
      </c>
      <c r="C30" s="56">
        <f>SUM(C31:C32)</f>
        <v>550</v>
      </c>
      <c r="D30" s="56"/>
      <c r="E30" s="56"/>
      <c r="F30" s="30">
        <f>C30</f>
        <v>550</v>
      </c>
    </row>
    <row r="31" spans="1:6" s="40" customFormat="1" ht="24.75" customHeight="1">
      <c r="A31" s="9">
        <v>18011000</v>
      </c>
      <c r="B31" s="9" t="s">
        <v>64</v>
      </c>
      <c r="C31" s="55">
        <v>250</v>
      </c>
      <c r="D31" s="55" t="s">
        <v>38</v>
      </c>
      <c r="E31" s="55" t="s">
        <v>38</v>
      </c>
      <c r="F31" s="29">
        <f t="shared" si="0"/>
        <v>250</v>
      </c>
    </row>
    <row r="32" spans="1:6" s="40" customFormat="1" ht="24.75" customHeight="1">
      <c r="A32" s="9">
        <v>18011100</v>
      </c>
      <c r="B32" s="9" t="s">
        <v>65</v>
      </c>
      <c r="C32" s="55">
        <v>300</v>
      </c>
      <c r="D32" s="55" t="s">
        <v>38</v>
      </c>
      <c r="E32" s="55" t="s">
        <v>38</v>
      </c>
      <c r="F32" s="29">
        <f t="shared" si="0"/>
        <v>300</v>
      </c>
    </row>
    <row r="33" spans="1:6" ht="28.5" customHeight="1">
      <c r="A33" s="16">
        <v>18030000</v>
      </c>
      <c r="B33" s="16" t="s">
        <v>54</v>
      </c>
      <c r="C33" s="56">
        <v>80</v>
      </c>
      <c r="D33" s="56" t="s">
        <v>38</v>
      </c>
      <c r="E33" s="56" t="s">
        <v>38</v>
      </c>
      <c r="F33" s="30">
        <f>C33</f>
        <v>80</v>
      </c>
    </row>
    <row r="34" spans="1:6" s="17" customFormat="1" ht="22.5" customHeight="1">
      <c r="A34" s="10">
        <v>18050000</v>
      </c>
      <c r="B34" s="10" t="s">
        <v>34</v>
      </c>
      <c r="C34" s="53">
        <f>27400+4953.6+20.1</f>
        <v>32373.699999999997</v>
      </c>
      <c r="D34" s="53" t="s">
        <v>38</v>
      </c>
      <c r="E34" s="53" t="str">
        <f>D34</f>
        <v>х</v>
      </c>
      <c r="F34" s="25">
        <f>C34</f>
        <v>32373.699999999997</v>
      </c>
    </row>
    <row r="35" spans="1:6" ht="23.25" customHeight="1">
      <c r="A35" s="16">
        <v>19000000</v>
      </c>
      <c r="B35" s="16" t="s">
        <v>35</v>
      </c>
      <c r="C35" s="56">
        <f>C36</f>
        <v>0</v>
      </c>
      <c r="D35" s="56">
        <f>D36</f>
        <v>220</v>
      </c>
      <c r="E35" s="56" t="s">
        <v>38</v>
      </c>
      <c r="F35" s="30">
        <f>C35</f>
        <v>0</v>
      </c>
    </row>
    <row r="36" spans="1:6" ht="21" customHeight="1">
      <c r="A36" s="9">
        <v>19010000</v>
      </c>
      <c r="B36" s="9" t="s">
        <v>36</v>
      </c>
      <c r="C36" s="55">
        <f>190-190</f>
        <v>0</v>
      </c>
      <c r="D36" s="55">
        <v>220</v>
      </c>
      <c r="E36" s="55" t="s">
        <v>38</v>
      </c>
      <c r="F36" s="26">
        <f>C36</f>
        <v>0</v>
      </c>
    </row>
    <row r="37" spans="1:6" ht="22.5" hidden="1" customHeight="1">
      <c r="A37" s="9">
        <v>19040000</v>
      </c>
      <c r="B37" s="9" t="s">
        <v>37</v>
      </c>
      <c r="C37" s="55">
        <v>0</v>
      </c>
      <c r="D37" s="55" t="s">
        <v>38</v>
      </c>
      <c r="E37" s="55" t="s">
        <v>38</v>
      </c>
      <c r="F37" s="26">
        <f>C37</f>
        <v>0</v>
      </c>
    </row>
    <row r="38" spans="1:6" ht="24" customHeight="1">
      <c r="A38" s="39">
        <v>20000000</v>
      </c>
      <c r="B38" s="11" t="s">
        <v>9</v>
      </c>
      <c r="C38" s="53">
        <f>C39+C45+C52</f>
        <v>5697</v>
      </c>
      <c r="D38" s="53">
        <f>D52+D56</f>
        <v>21056.2</v>
      </c>
      <c r="E38" s="53">
        <f>E52</f>
        <v>5000</v>
      </c>
      <c r="F38" s="25">
        <f>C38+D38</f>
        <v>26753.200000000001</v>
      </c>
    </row>
    <row r="39" spans="1:6" ht="22.5" customHeight="1">
      <c r="A39" s="10">
        <v>21000000</v>
      </c>
      <c r="B39" s="14" t="s">
        <v>10</v>
      </c>
      <c r="C39" s="53">
        <f>C40+C41+C42+C43</f>
        <v>87</v>
      </c>
      <c r="D39" s="53" t="s">
        <v>38</v>
      </c>
      <c r="E39" s="53" t="s">
        <v>38</v>
      </c>
      <c r="F39" s="30">
        <f>C39</f>
        <v>87</v>
      </c>
    </row>
    <row r="40" spans="1:6" s="15" customFormat="1" ht="63" customHeight="1">
      <c r="A40" s="9">
        <v>21010300</v>
      </c>
      <c r="B40" s="13" t="s">
        <v>20</v>
      </c>
      <c r="C40" s="55">
        <v>65</v>
      </c>
      <c r="D40" s="55" t="s">
        <v>38</v>
      </c>
      <c r="E40" s="55" t="s">
        <v>38</v>
      </c>
      <c r="F40" s="26">
        <f>C40</f>
        <v>65</v>
      </c>
    </row>
    <row r="41" spans="1:6" ht="36.75" hidden="1" customHeight="1">
      <c r="A41" s="9">
        <v>21050000</v>
      </c>
      <c r="B41" s="9" t="s">
        <v>21</v>
      </c>
      <c r="C41" s="55">
        <v>0</v>
      </c>
      <c r="D41" s="55" t="s">
        <v>38</v>
      </c>
      <c r="E41" s="55" t="s">
        <v>38</v>
      </c>
      <c r="F41" s="26">
        <f>C41</f>
        <v>0</v>
      </c>
    </row>
    <row r="42" spans="1:6" ht="81" hidden="1" customHeight="1">
      <c r="A42" s="9">
        <v>21080900</v>
      </c>
      <c r="B42" s="9" t="s">
        <v>23</v>
      </c>
      <c r="C42" s="55">
        <v>0</v>
      </c>
      <c r="D42" s="55" t="s">
        <v>38</v>
      </c>
      <c r="E42" s="55" t="s">
        <v>38</v>
      </c>
      <c r="F42" s="26">
        <f>C42</f>
        <v>0</v>
      </c>
    </row>
    <row r="43" spans="1:6" ht="24" customHeight="1">
      <c r="A43" s="9">
        <v>21081100</v>
      </c>
      <c r="B43" s="9" t="s">
        <v>24</v>
      </c>
      <c r="C43" s="55">
        <v>22</v>
      </c>
      <c r="D43" s="55" t="s">
        <v>38</v>
      </c>
      <c r="E43" s="55" t="s">
        <v>38</v>
      </c>
      <c r="F43" s="26">
        <f>C43</f>
        <v>22</v>
      </c>
    </row>
    <row r="44" spans="1:6" ht="36" hidden="1" customHeight="1">
      <c r="A44" s="9">
        <v>21110000</v>
      </c>
      <c r="B44" s="9" t="s">
        <v>22</v>
      </c>
      <c r="C44" s="55" t="s">
        <v>38</v>
      </c>
      <c r="D44" s="55">
        <v>0</v>
      </c>
      <c r="E44" s="55" t="s">
        <v>38</v>
      </c>
      <c r="F44" s="26">
        <f>D44</f>
        <v>0</v>
      </c>
    </row>
    <row r="45" spans="1:6" ht="37.5">
      <c r="A45" s="10">
        <v>22000000</v>
      </c>
      <c r="B45" s="10" t="s">
        <v>43</v>
      </c>
      <c r="C45" s="53">
        <f>C48+C50+C51+C46+C47+C49</f>
        <v>5110</v>
      </c>
      <c r="D45" s="53" t="s">
        <v>38</v>
      </c>
      <c r="E45" s="53" t="s">
        <v>38</v>
      </c>
      <c r="F45" s="25">
        <f t="shared" ref="F45:F51" si="1">C45</f>
        <v>5110</v>
      </c>
    </row>
    <row r="46" spans="1:6" s="40" customFormat="1" ht="37.5">
      <c r="A46" s="24">
        <v>22010300</v>
      </c>
      <c r="B46" s="24" t="s">
        <v>42</v>
      </c>
      <c r="C46" s="55">
        <v>55</v>
      </c>
      <c r="D46" s="55" t="s">
        <v>38</v>
      </c>
      <c r="E46" s="55" t="s">
        <v>38</v>
      </c>
      <c r="F46" s="26">
        <f t="shared" si="1"/>
        <v>55</v>
      </c>
    </row>
    <row r="47" spans="1:6" ht="20.25">
      <c r="A47" s="24">
        <v>22012500</v>
      </c>
      <c r="B47" s="24" t="s">
        <v>67</v>
      </c>
      <c r="C47" s="54">
        <v>2000</v>
      </c>
      <c r="D47" s="54" t="s">
        <v>38</v>
      </c>
      <c r="E47" s="54" t="s">
        <v>38</v>
      </c>
      <c r="F47" s="29">
        <f t="shared" si="1"/>
        <v>2000</v>
      </c>
    </row>
    <row r="48" spans="1:6" s="40" customFormat="1" ht="37.5">
      <c r="A48" s="24">
        <v>22012600</v>
      </c>
      <c r="B48" s="24" t="s">
        <v>74</v>
      </c>
      <c r="C48" s="54">
        <v>220</v>
      </c>
      <c r="D48" s="54" t="s">
        <v>38</v>
      </c>
      <c r="E48" s="54" t="s">
        <v>38</v>
      </c>
      <c r="F48" s="29">
        <f t="shared" si="1"/>
        <v>220</v>
      </c>
    </row>
    <row r="49" spans="1:6" s="40" customFormat="1" ht="93.75">
      <c r="A49" s="24">
        <v>22012900</v>
      </c>
      <c r="B49" s="75" t="s">
        <v>75</v>
      </c>
      <c r="C49" s="54">
        <v>5</v>
      </c>
      <c r="D49" s="54" t="s">
        <v>38</v>
      </c>
      <c r="E49" s="54" t="s">
        <v>38</v>
      </c>
      <c r="F49" s="29">
        <f t="shared" si="1"/>
        <v>5</v>
      </c>
    </row>
    <row r="50" spans="1:6" s="40" customFormat="1" ht="38.25" customHeight="1">
      <c r="A50" s="24">
        <v>22080400</v>
      </c>
      <c r="B50" s="76" t="s">
        <v>55</v>
      </c>
      <c r="C50" s="54">
        <v>2800</v>
      </c>
      <c r="D50" s="54" t="s">
        <v>38</v>
      </c>
      <c r="E50" s="54" t="s">
        <v>38</v>
      </c>
      <c r="F50" s="29">
        <f t="shared" si="1"/>
        <v>2800</v>
      </c>
    </row>
    <row r="51" spans="1:6" s="40" customFormat="1" ht="26.25" customHeight="1">
      <c r="A51" s="24">
        <v>22090000</v>
      </c>
      <c r="B51" s="24" t="s">
        <v>11</v>
      </c>
      <c r="C51" s="54">
        <v>30</v>
      </c>
      <c r="D51" s="54" t="s">
        <v>38</v>
      </c>
      <c r="E51" s="54" t="s">
        <v>38</v>
      </c>
      <c r="F51" s="29">
        <f t="shared" si="1"/>
        <v>30</v>
      </c>
    </row>
    <row r="52" spans="1:6" ht="26.25" customHeight="1">
      <c r="A52" s="10">
        <v>24000000</v>
      </c>
      <c r="B52" s="12" t="s">
        <v>12</v>
      </c>
      <c r="C52" s="53">
        <f>C53</f>
        <v>500</v>
      </c>
      <c r="D52" s="53">
        <f>D54+D55</f>
        <v>5355</v>
      </c>
      <c r="E52" s="56">
        <f>E55</f>
        <v>5000</v>
      </c>
      <c r="F52" s="25">
        <f>C52+D52</f>
        <v>5855</v>
      </c>
    </row>
    <row r="53" spans="1:6" ht="22.5" customHeight="1">
      <c r="A53" s="9">
        <v>24060300</v>
      </c>
      <c r="B53" s="9" t="s">
        <v>13</v>
      </c>
      <c r="C53" s="55">
        <v>500</v>
      </c>
      <c r="D53" s="55" t="s">
        <v>38</v>
      </c>
      <c r="E53" s="55" t="s">
        <v>38</v>
      </c>
      <c r="F53" s="26">
        <f>C53</f>
        <v>500</v>
      </c>
    </row>
    <row r="54" spans="1:6" ht="60" customHeight="1">
      <c r="A54" s="9">
        <v>24062100</v>
      </c>
      <c r="B54" s="13" t="s">
        <v>25</v>
      </c>
      <c r="C54" s="55" t="s">
        <v>38</v>
      </c>
      <c r="D54" s="55">
        <v>355</v>
      </c>
      <c r="E54" s="55" t="s">
        <v>38</v>
      </c>
      <c r="F54" s="26">
        <f>D54</f>
        <v>355</v>
      </c>
    </row>
    <row r="55" spans="1:6" ht="19.5" customHeight="1">
      <c r="A55" s="24">
        <v>24170000</v>
      </c>
      <c r="B55" s="24" t="s">
        <v>39</v>
      </c>
      <c r="C55" s="58" t="s">
        <v>38</v>
      </c>
      <c r="D55" s="59">
        <v>5000</v>
      </c>
      <c r="E55" s="60">
        <f>D55</f>
        <v>5000</v>
      </c>
      <c r="F55" s="29">
        <f>D55</f>
        <v>5000</v>
      </c>
    </row>
    <row r="56" spans="1:6" s="17" customFormat="1" ht="22.5" customHeight="1">
      <c r="A56" s="10">
        <v>25000000</v>
      </c>
      <c r="B56" s="10" t="s">
        <v>14</v>
      </c>
      <c r="C56" s="53" t="s">
        <v>38</v>
      </c>
      <c r="D56" s="61">
        <f>15101+600.2</f>
        <v>15701.2</v>
      </c>
      <c r="E56" s="53" t="s">
        <v>38</v>
      </c>
      <c r="F56" s="49">
        <f>D56</f>
        <v>15701.2</v>
      </c>
    </row>
    <row r="57" spans="1:6" s="17" customFormat="1" ht="22.5" customHeight="1">
      <c r="A57" s="39">
        <v>30000000</v>
      </c>
      <c r="B57" s="10" t="s">
        <v>15</v>
      </c>
      <c r="C57" s="53">
        <f>C58</f>
        <v>15</v>
      </c>
      <c r="D57" s="53">
        <f>D58+D61</f>
        <v>1000</v>
      </c>
      <c r="E57" s="53">
        <f>E58+E61</f>
        <v>1000</v>
      </c>
      <c r="F57" s="25">
        <f>C57+D57</f>
        <v>1015</v>
      </c>
    </row>
    <row r="58" spans="1:6" s="17" customFormat="1" ht="22.5" customHeight="1">
      <c r="A58" s="10">
        <v>31000000</v>
      </c>
      <c r="B58" s="10" t="s">
        <v>44</v>
      </c>
      <c r="C58" s="53">
        <f>C59+C60</f>
        <v>15</v>
      </c>
      <c r="D58" s="53">
        <f>D60</f>
        <v>0</v>
      </c>
      <c r="E58" s="53">
        <f>E60</f>
        <v>0</v>
      </c>
      <c r="F58" s="25">
        <f>C58+D58</f>
        <v>15</v>
      </c>
    </row>
    <row r="59" spans="1:6" ht="75">
      <c r="A59" s="9">
        <v>31010200</v>
      </c>
      <c r="B59" s="22" t="s">
        <v>26</v>
      </c>
      <c r="C59" s="55">
        <v>15</v>
      </c>
      <c r="D59" s="55" t="s">
        <v>38</v>
      </c>
      <c r="E59" s="55" t="s">
        <v>38</v>
      </c>
      <c r="F59" s="26">
        <f>C59</f>
        <v>15</v>
      </c>
    </row>
    <row r="60" spans="1:6" ht="59.45" customHeight="1">
      <c r="A60" s="9">
        <v>31030000</v>
      </c>
      <c r="B60" s="9" t="s">
        <v>16</v>
      </c>
      <c r="C60" s="55">
        <v>0</v>
      </c>
      <c r="D60" s="55">
        <v>0</v>
      </c>
      <c r="E60" s="55">
        <f>D60</f>
        <v>0</v>
      </c>
      <c r="F60" s="26">
        <f>D60</f>
        <v>0</v>
      </c>
    </row>
    <row r="61" spans="1:6" s="17" customFormat="1" ht="39" customHeight="1">
      <c r="A61" s="10">
        <v>33000000</v>
      </c>
      <c r="B61" s="10" t="s">
        <v>45</v>
      </c>
      <c r="C61" s="53" t="s">
        <v>38</v>
      </c>
      <c r="D61" s="53">
        <f>D62</f>
        <v>1000</v>
      </c>
      <c r="E61" s="53">
        <f>E62</f>
        <v>1000</v>
      </c>
      <c r="F61" s="25">
        <f>D61</f>
        <v>1000</v>
      </c>
    </row>
    <row r="62" spans="1:6" ht="20.25">
      <c r="A62" s="9">
        <v>33010000</v>
      </c>
      <c r="B62" s="9" t="s">
        <v>17</v>
      </c>
      <c r="C62" s="62" t="s">
        <v>38</v>
      </c>
      <c r="D62" s="55">
        <v>1000</v>
      </c>
      <c r="E62" s="55">
        <f>D62</f>
        <v>1000</v>
      </c>
      <c r="F62" s="26">
        <f>D62</f>
        <v>1000</v>
      </c>
    </row>
    <row r="63" spans="1:6" s="17" customFormat="1" ht="20.25">
      <c r="A63" s="42">
        <v>50000000</v>
      </c>
      <c r="B63" s="41" t="s">
        <v>46</v>
      </c>
      <c r="C63" s="67" t="s">
        <v>38</v>
      </c>
      <c r="D63" s="68">
        <f>D64</f>
        <v>5</v>
      </c>
      <c r="E63" s="67" t="s">
        <v>38</v>
      </c>
      <c r="F63" s="28">
        <f>D63</f>
        <v>5</v>
      </c>
    </row>
    <row r="64" spans="1:6" ht="60" customHeight="1">
      <c r="A64" s="24">
        <v>50110000</v>
      </c>
      <c r="B64" s="24" t="s">
        <v>18</v>
      </c>
      <c r="C64" s="69" t="s">
        <v>38</v>
      </c>
      <c r="D64" s="59">
        <v>5</v>
      </c>
      <c r="E64" s="70" t="s">
        <v>38</v>
      </c>
      <c r="F64" s="29">
        <f>D64</f>
        <v>5</v>
      </c>
    </row>
    <row r="65" spans="1:6" s="17" customFormat="1" ht="23.25" customHeight="1">
      <c r="A65" s="16"/>
      <c r="B65" s="16" t="s">
        <v>79</v>
      </c>
      <c r="C65" s="78">
        <f>C10+C38+C57</f>
        <v>440277</v>
      </c>
      <c r="D65" s="78">
        <f>D10+D38+D57+D63</f>
        <v>22281.200000000001</v>
      </c>
      <c r="E65" s="78">
        <f>E38+E57</f>
        <v>6000</v>
      </c>
      <c r="F65" s="30">
        <f>C65+D65</f>
        <v>462558.2</v>
      </c>
    </row>
    <row r="66" spans="1:6" ht="20.25">
      <c r="A66" s="39">
        <v>40000000</v>
      </c>
      <c r="B66" s="11" t="s">
        <v>47</v>
      </c>
      <c r="C66" s="63">
        <f>C67</f>
        <v>226791.6</v>
      </c>
      <c r="D66" s="64">
        <f>D67</f>
        <v>0</v>
      </c>
      <c r="E66" s="64">
        <f>E67</f>
        <v>0</v>
      </c>
      <c r="F66" s="37">
        <f>C66+D66</f>
        <v>226791.6</v>
      </c>
    </row>
    <row r="67" spans="1:6" ht="23.25" customHeight="1">
      <c r="A67" s="10">
        <v>41000000</v>
      </c>
      <c r="B67" s="10" t="s">
        <v>29</v>
      </c>
      <c r="C67" s="63">
        <f>C70+C68</f>
        <v>226791.6</v>
      </c>
      <c r="D67" s="63">
        <f>D70</f>
        <v>0</v>
      </c>
      <c r="E67" s="64">
        <f>E70</f>
        <v>0</v>
      </c>
      <c r="F67" s="37">
        <f>C67+D67</f>
        <v>226791.6</v>
      </c>
    </row>
    <row r="68" spans="1:6" ht="0.75" hidden="1" customHeight="1">
      <c r="A68" s="47">
        <v>41020000</v>
      </c>
      <c r="B68" s="47" t="s">
        <v>48</v>
      </c>
      <c r="C68" s="64">
        <f>C69</f>
        <v>0</v>
      </c>
      <c r="D68" s="64" t="s">
        <v>38</v>
      </c>
      <c r="E68" s="64" t="s">
        <v>38</v>
      </c>
      <c r="F68" s="37">
        <f>C68</f>
        <v>0</v>
      </c>
    </row>
    <row r="69" spans="1:6" ht="56.25" hidden="1">
      <c r="A69" s="47">
        <v>41021200</v>
      </c>
      <c r="B69" s="48" t="s">
        <v>49</v>
      </c>
      <c r="C69" s="65"/>
      <c r="D69" s="65" t="s">
        <v>38</v>
      </c>
      <c r="E69" s="65" t="s">
        <v>38</v>
      </c>
      <c r="F69" s="38">
        <f>C69</f>
        <v>0</v>
      </c>
    </row>
    <row r="70" spans="1:6" ht="21.75" customHeight="1">
      <c r="A70" s="33">
        <v>41030000</v>
      </c>
      <c r="B70" s="33" t="s">
        <v>30</v>
      </c>
      <c r="C70" s="64">
        <f>C72+C73+C75+C76+C77+C78</f>
        <v>226791.6</v>
      </c>
      <c r="D70" s="64">
        <f>D71</f>
        <v>0</v>
      </c>
      <c r="E70" s="64">
        <f>E71</f>
        <v>0</v>
      </c>
      <c r="F70" s="37">
        <f>C70+D70</f>
        <v>226791.6</v>
      </c>
    </row>
    <row r="71" spans="1:6" ht="0.75" customHeight="1">
      <c r="A71" s="13">
        <v>41030400</v>
      </c>
      <c r="B71" s="32" t="s">
        <v>41</v>
      </c>
      <c r="C71" s="66" t="s">
        <v>38</v>
      </c>
      <c r="D71" s="66"/>
      <c r="E71" s="66"/>
      <c r="F71" s="38">
        <f>D71</f>
        <v>0</v>
      </c>
    </row>
    <row r="72" spans="1:6" ht="93.75">
      <c r="A72" s="19">
        <v>41030600</v>
      </c>
      <c r="B72" s="19" t="s">
        <v>85</v>
      </c>
      <c r="C72" s="66">
        <v>65949.600000000006</v>
      </c>
      <c r="D72" s="66" t="s">
        <v>38</v>
      </c>
      <c r="E72" s="66" t="s">
        <v>38</v>
      </c>
      <c r="F72" s="38">
        <f t="shared" ref="F72:F78" si="2">C72</f>
        <v>65949.600000000006</v>
      </c>
    </row>
    <row r="73" spans="1:6" ht="93" customHeight="1">
      <c r="A73" s="77">
        <v>41030800</v>
      </c>
      <c r="B73" s="27" t="s">
        <v>32</v>
      </c>
      <c r="C73" s="66">
        <f>23084.8+2588.2</f>
        <v>25673</v>
      </c>
      <c r="D73" s="66" t="s">
        <v>38</v>
      </c>
      <c r="E73" s="66" t="s">
        <v>38</v>
      </c>
      <c r="F73" s="38">
        <f t="shared" si="2"/>
        <v>25673</v>
      </c>
    </row>
    <row r="74" spans="1:6" ht="150" hidden="1">
      <c r="A74" s="82">
        <v>41030900</v>
      </c>
      <c r="B74" s="31" t="s">
        <v>40</v>
      </c>
      <c r="C74" s="66">
        <v>0</v>
      </c>
      <c r="D74" s="66" t="s">
        <v>38</v>
      </c>
      <c r="E74" s="66" t="s">
        <v>38</v>
      </c>
      <c r="F74" s="38">
        <f t="shared" si="2"/>
        <v>0</v>
      </c>
    </row>
    <row r="75" spans="1:6" ht="56.25">
      <c r="A75" s="13">
        <v>41031000</v>
      </c>
      <c r="B75" s="9" t="s">
        <v>33</v>
      </c>
      <c r="C75" s="66">
        <f>139.8-10</f>
        <v>129.80000000000001</v>
      </c>
      <c r="D75" s="66" t="s">
        <v>38</v>
      </c>
      <c r="E75" s="66" t="s">
        <v>38</v>
      </c>
      <c r="F75" s="38">
        <f t="shared" si="2"/>
        <v>129.80000000000001</v>
      </c>
    </row>
    <row r="76" spans="1:6" ht="18.75">
      <c r="A76" s="19">
        <v>41033900</v>
      </c>
      <c r="B76" s="19" t="s">
        <v>66</v>
      </c>
      <c r="C76" s="66">
        <f>73469.4+4.2</f>
        <v>73473.599999999991</v>
      </c>
      <c r="D76" s="66" t="s">
        <v>38</v>
      </c>
      <c r="E76" s="66" t="s">
        <v>38</v>
      </c>
      <c r="F76" s="38">
        <f t="shared" si="2"/>
        <v>73473.599999999991</v>
      </c>
    </row>
    <row r="77" spans="1:6" ht="150">
      <c r="A77" s="13">
        <v>41035800</v>
      </c>
      <c r="B77" s="32" t="s">
        <v>87</v>
      </c>
      <c r="C77" s="66">
        <v>460</v>
      </c>
      <c r="D77" s="66" t="s">
        <v>38</v>
      </c>
      <c r="E77" s="66" t="s">
        <v>38</v>
      </c>
      <c r="F77" s="38">
        <f t="shared" si="2"/>
        <v>460</v>
      </c>
    </row>
    <row r="78" spans="1:6" ht="18.75">
      <c r="A78" s="13">
        <v>41034200</v>
      </c>
      <c r="B78" s="32" t="s">
        <v>76</v>
      </c>
      <c r="C78" s="66">
        <v>61105.599999999999</v>
      </c>
      <c r="D78" s="66"/>
      <c r="E78" s="66"/>
      <c r="F78" s="38">
        <f t="shared" si="2"/>
        <v>61105.599999999999</v>
      </c>
    </row>
    <row r="79" spans="1:6" s="46" customFormat="1" ht="20.25">
      <c r="A79" s="43"/>
      <c r="B79" s="44" t="s">
        <v>80</v>
      </c>
      <c r="C79" s="71">
        <f>C65+C66</f>
        <v>667068.6</v>
      </c>
      <c r="D79" s="71">
        <f t="shared" ref="D79:E79" si="3">D65+D66</f>
        <v>22281.200000000001</v>
      </c>
      <c r="E79" s="71">
        <f t="shared" si="3"/>
        <v>6000</v>
      </c>
      <c r="F79" s="45">
        <f>C79+D79</f>
        <v>689349.79999999993</v>
      </c>
    </row>
    <row r="80" spans="1:6" s="23" customFormat="1" ht="18.75">
      <c r="A80" s="34"/>
      <c r="B80" s="35" t="s">
        <v>77</v>
      </c>
      <c r="C80" s="72"/>
      <c r="D80" s="73"/>
      <c r="E80" s="73"/>
      <c r="F80" s="36">
        <v>32057.7</v>
      </c>
    </row>
    <row r="81" spans="1:50" s="21" customFormat="1" ht="21" customHeight="1"/>
    <row r="82" spans="1:50" ht="15.75">
      <c r="A82" s="5"/>
      <c r="B82" s="6" t="s">
        <v>81</v>
      </c>
      <c r="C82" s="6"/>
      <c r="D82" s="6"/>
      <c r="E82" s="6" t="s">
        <v>27</v>
      </c>
      <c r="F82" s="6"/>
    </row>
    <row r="83" spans="1:50" s="7" customFormat="1" ht="18.75">
      <c r="A83" s="20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</row>
    <row r="84" spans="1:50" ht="15.75">
      <c r="A84" s="5"/>
      <c r="B84" s="6"/>
      <c r="C84" s="6"/>
      <c r="D84" s="6"/>
      <c r="E84" s="6"/>
      <c r="F84" s="6"/>
    </row>
    <row r="85" spans="1:50" ht="15.75">
      <c r="A85" s="5"/>
      <c r="B85" s="6"/>
      <c r="C85" s="6"/>
      <c r="D85" s="6"/>
      <c r="E85" s="6"/>
      <c r="F85" s="6"/>
    </row>
    <row r="86" spans="1:50" ht="15.75">
      <c r="A86" s="5"/>
      <c r="B86" s="6"/>
      <c r="C86" s="6"/>
      <c r="D86" s="6"/>
      <c r="E86" s="6"/>
      <c r="F86" s="6"/>
    </row>
    <row r="87" spans="1:50" ht="15.75">
      <c r="A87" s="5"/>
      <c r="B87" s="6"/>
      <c r="C87" s="6"/>
      <c r="D87" s="6"/>
      <c r="E87" s="6"/>
      <c r="F87" s="6"/>
    </row>
    <row r="88" spans="1:50" ht="15.75">
      <c r="A88" s="5"/>
      <c r="B88" s="6"/>
      <c r="C88" s="6"/>
      <c r="D88" s="6"/>
      <c r="E88" s="6"/>
      <c r="F88" s="6"/>
    </row>
    <row r="89" spans="1:50" ht="15.75">
      <c r="A89" s="5"/>
      <c r="B89" s="6"/>
      <c r="C89" s="6"/>
      <c r="D89" s="6"/>
      <c r="E89" s="6"/>
      <c r="F89" s="6"/>
    </row>
    <row r="90" spans="1:50" ht="15.75">
      <c r="A90" s="5"/>
      <c r="B90" s="6"/>
      <c r="C90" s="6"/>
      <c r="D90" s="6"/>
      <c r="E90" s="6"/>
      <c r="F90" s="6"/>
    </row>
    <row r="91" spans="1:50" ht="13.5">
      <c r="A91" s="4"/>
    </row>
    <row r="95" spans="1:50">
      <c r="A95" s="1"/>
    </row>
  </sheetData>
  <mergeCells count="21">
    <mergeCell ref="F11:F12"/>
    <mergeCell ref="A8:A9"/>
    <mergeCell ref="B8:B9"/>
    <mergeCell ref="C8:C9"/>
    <mergeCell ref="D8:D9"/>
    <mergeCell ref="E8:E9"/>
    <mergeCell ref="F8:F9"/>
    <mergeCell ref="A11:A12"/>
    <mergeCell ref="B11:B12"/>
    <mergeCell ref="C11:C12"/>
    <mergeCell ref="D11:D12"/>
    <mergeCell ref="E11:E12"/>
    <mergeCell ref="D1:F1"/>
    <mergeCell ref="D2:F2"/>
    <mergeCell ref="A4:F4"/>
    <mergeCell ref="A6:A7"/>
    <mergeCell ref="B6:B7"/>
    <mergeCell ref="C6:C7"/>
    <mergeCell ref="D6:E6"/>
    <mergeCell ref="F6:F7"/>
    <mergeCell ref="A1:B1"/>
  </mergeCells>
  <hyperlinks>
    <hyperlink ref="A95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1" fitToHeight="2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додаток №1 2017 (початковий)</vt:lpstr>
      <vt:lpstr>зміни січень</vt:lpstr>
      <vt:lpstr>зміни квітень</vt:lpstr>
      <vt:lpstr>додаток №1 2017 (зі змінами)</vt:lpstr>
      <vt:lpstr>'додаток №1 2017 (зі змінами)'!Заголовки_для_печати</vt:lpstr>
      <vt:lpstr>'додаток №1 2017 (початковий)'!Заголовки_для_печати</vt:lpstr>
      <vt:lpstr>'зміни квітень'!Заголовки_для_печати</vt:lpstr>
      <vt:lpstr>'зміни січень'!Заголовки_для_печати</vt:lpstr>
      <vt:lpstr>'додаток №1 2017 (зі змінами)'!Область_печати</vt:lpstr>
      <vt:lpstr>'додаток №1 2017 (початковий)'!Область_печати</vt:lpstr>
      <vt:lpstr>'зміни квітень'!Область_печати</vt:lpstr>
      <vt:lpstr>'зміни січень'!Область_печати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Администратор</cp:lastModifiedBy>
  <cp:lastPrinted>2017-03-24T13:55:04Z</cp:lastPrinted>
  <dcterms:created xsi:type="dcterms:W3CDTF">2004-11-09T10:24:06Z</dcterms:created>
  <dcterms:modified xsi:type="dcterms:W3CDTF">2017-04-05T05:34:41Z</dcterms:modified>
</cp:coreProperties>
</file>