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11400" windowHeight="8895"/>
  </bookViews>
  <sheets>
    <sheet name="Лист1" sheetId="2" r:id="rId1"/>
  </sheets>
  <definedNames>
    <definedName name="Z_39D9BC59_74A8_4C4B_9399_167A80A9B8CE_.wvu.PrintTitles" localSheetId="0" hidden="1">Лист1!$4:$9</definedName>
    <definedName name="Z_A314A688_A1C1_4292_AD54_FF55A3D9A6D2_.wvu.PrintTitles" localSheetId="0" hidden="1">Лист1!$4:$9</definedName>
    <definedName name="Z_D4A9EE66_684D_4340_A087_70D37E8C95DD_.wvu.Rows" localSheetId="0" hidden="1">Лист1!#REF!,Лист1!#REF!,Лист1!#REF!,Лист1!#REF!,Лист1!#REF!,Лист1!#REF!</definedName>
    <definedName name="_xlnm.Print_Titles" localSheetId="0">Лист1!$4:$9</definedName>
  </definedNames>
  <calcPr calcId="125725"/>
  <customWorkbookViews>
    <customWorkbookView name="X - Личное представление" guid="{FE5DC2F0-7DAC-42C7-98EA-A2FB2E80DB8D}" mergeInterval="0" personalView="1" maximized="1" xWindow="1" yWindow="1" windowWidth="1024" windowHeight="550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WiZaRd - Личное представление" guid="{C205A65F-82B2-4DDD-81FC-0873C52F1A8D}" mergeInterval="0" personalView="1" maximized="1" windowWidth="1362" windowHeight="622" activeSheetId="1"/>
  </customWorkbookViews>
</workbook>
</file>

<file path=xl/calcChain.xml><?xml version="1.0" encoding="utf-8"?>
<calcChain xmlns="http://schemas.openxmlformats.org/spreadsheetml/2006/main">
  <c r="Q42" i="2"/>
  <c r="M39"/>
  <c r="L45"/>
  <c r="K45"/>
  <c r="G45"/>
  <c r="O45" s="1"/>
  <c r="L34"/>
  <c r="K34"/>
  <c r="C25"/>
  <c r="I42"/>
  <c r="H42"/>
  <c r="M71"/>
  <c r="I73"/>
  <c r="I72" s="1"/>
  <c r="I71" s="1"/>
  <c r="Q82"/>
  <c r="G82"/>
  <c r="Q47"/>
  <c r="K69"/>
  <c r="M69"/>
  <c r="L52"/>
  <c r="L53"/>
  <c r="L50"/>
  <c r="P45"/>
  <c r="M40"/>
  <c r="L26"/>
  <c r="C81"/>
  <c r="D49"/>
  <c r="C53"/>
  <c r="C50"/>
  <c r="D42"/>
  <c r="C45"/>
  <c r="P46"/>
  <c r="L46"/>
  <c r="G46"/>
  <c r="C46"/>
  <c r="P79"/>
  <c r="G79"/>
  <c r="C79"/>
  <c r="O79" s="1"/>
  <c r="C44"/>
  <c r="P81"/>
  <c r="G81"/>
  <c r="O81" s="1"/>
  <c r="N61"/>
  <c r="M61"/>
  <c r="G37"/>
  <c r="H17"/>
  <c r="P19"/>
  <c r="G19"/>
  <c r="O19" s="1"/>
  <c r="C19"/>
  <c r="P18"/>
  <c r="G18"/>
  <c r="C18"/>
  <c r="C82"/>
  <c r="P82"/>
  <c r="E39"/>
  <c r="E10" s="1"/>
  <c r="D57"/>
  <c r="D56" s="1"/>
  <c r="C59"/>
  <c r="R74"/>
  <c r="Q74"/>
  <c r="P53"/>
  <c r="P50"/>
  <c r="P44"/>
  <c r="L43"/>
  <c r="L36"/>
  <c r="P83"/>
  <c r="L83"/>
  <c r="G83"/>
  <c r="C83"/>
  <c r="C37"/>
  <c r="J73"/>
  <c r="J72" s="1"/>
  <c r="J71" s="1"/>
  <c r="H49"/>
  <c r="H48" s="1"/>
  <c r="G53"/>
  <c r="O53" s="1"/>
  <c r="G50"/>
  <c r="O50" s="1"/>
  <c r="G44"/>
  <c r="P12"/>
  <c r="P15"/>
  <c r="P16"/>
  <c r="P20"/>
  <c r="P24"/>
  <c r="P25"/>
  <c r="P26"/>
  <c r="P27"/>
  <c r="P29"/>
  <c r="P30"/>
  <c r="P31"/>
  <c r="P32"/>
  <c r="P34"/>
  <c r="P35"/>
  <c r="P36"/>
  <c r="P37"/>
  <c r="Q37"/>
  <c r="P38"/>
  <c r="P40"/>
  <c r="Q40"/>
  <c r="P43"/>
  <c r="P51"/>
  <c r="P52"/>
  <c r="P54"/>
  <c r="P55"/>
  <c r="P58"/>
  <c r="Q60"/>
  <c r="Q61"/>
  <c r="R61"/>
  <c r="Q62"/>
  <c r="R62"/>
  <c r="P64"/>
  <c r="Q66"/>
  <c r="R66"/>
  <c r="Q69"/>
  <c r="P75"/>
  <c r="P76"/>
  <c r="P77"/>
  <c r="P78"/>
  <c r="P80"/>
  <c r="P84"/>
  <c r="N66"/>
  <c r="M60"/>
  <c r="M62"/>
  <c r="M66"/>
  <c r="L12"/>
  <c r="L16"/>
  <c r="L20"/>
  <c r="L24"/>
  <c r="L25"/>
  <c r="L27"/>
  <c r="L29"/>
  <c r="L30"/>
  <c r="L31"/>
  <c r="L32"/>
  <c r="L35"/>
  <c r="L37"/>
  <c r="L38"/>
  <c r="L51"/>
  <c r="L54"/>
  <c r="L55"/>
  <c r="L58"/>
  <c r="L64"/>
  <c r="L75"/>
  <c r="L76"/>
  <c r="L77"/>
  <c r="L78"/>
  <c r="L80"/>
  <c r="L84"/>
  <c r="E21"/>
  <c r="C77"/>
  <c r="K77" s="1"/>
  <c r="C52"/>
  <c r="C16"/>
  <c r="D13"/>
  <c r="C15"/>
  <c r="O15" s="1"/>
  <c r="P14"/>
  <c r="I39"/>
  <c r="I10" s="1"/>
  <c r="G52"/>
  <c r="E73"/>
  <c r="E72" s="1"/>
  <c r="E71" s="1"/>
  <c r="Q71" s="1"/>
  <c r="F73"/>
  <c r="F72" s="1"/>
  <c r="F71" s="1"/>
  <c r="G75"/>
  <c r="C75"/>
  <c r="F10"/>
  <c r="D39"/>
  <c r="C49"/>
  <c r="H13"/>
  <c r="H11" s="1"/>
  <c r="G11" s="1"/>
  <c r="C84"/>
  <c r="G80"/>
  <c r="C80"/>
  <c r="G78"/>
  <c r="C78"/>
  <c r="G76"/>
  <c r="K76" s="1"/>
  <c r="C76"/>
  <c r="G74"/>
  <c r="C74"/>
  <c r="H73"/>
  <c r="H72" s="1"/>
  <c r="D73"/>
  <c r="D72" s="1"/>
  <c r="G69"/>
  <c r="C69"/>
  <c r="I68"/>
  <c r="G68" s="1"/>
  <c r="E68"/>
  <c r="I67"/>
  <c r="G67" s="1"/>
  <c r="E67"/>
  <c r="C67" s="1"/>
  <c r="K67" s="1"/>
  <c r="G66"/>
  <c r="C66"/>
  <c r="G65"/>
  <c r="C65"/>
  <c r="G64"/>
  <c r="C64"/>
  <c r="J63"/>
  <c r="I63"/>
  <c r="H63"/>
  <c r="F63"/>
  <c r="E63"/>
  <c r="D63"/>
  <c r="G62"/>
  <c r="C62"/>
  <c r="G61"/>
  <c r="C61"/>
  <c r="G60"/>
  <c r="C60"/>
  <c r="K60" s="1"/>
  <c r="G58"/>
  <c r="C58"/>
  <c r="I57"/>
  <c r="H57"/>
  <c r="H56" s="1"/>
  <c r="E57"/>
  <c r="E56" s="1"/>
  <c r="E41" s="1"/>
  <c r="J56"/>
  <c r="J41" s="1"/>
  <c r="F56"/>
  <c r="F41" s="1"/>
  <c r="G55"/>
  <c r="C55"/>
  <c r="G54"/>
  <c r="C54"/>
  <c r="G51"/>
  <c r="C51"/>
  <c r="G47"/>
  <c r="C47"/>
  <c r="G43"/>
  <c r="C43"/>
  <c r="G40"/>
  <c r="C40"/>
  <c r="H39"/>
  <c r="G38"/>
  <c r="C38"/>
  <c r="G36"/>
  <c r="C36"/>
  <c r="G35"/>
  <c r="C35"/>
  <c r="C33" s="1"/>
  <c r="G34"/>
  <c r="C34"/>
  <c r="H33"/>
  <c r="D33"/>
  <c r="G32"/>
  <c r="C32"/>
  <c r="G31"/>
  <c r="C31"/>
  <c r="G30"/>
  <c r="C30"/>
  <c r="G29"/>
  <c r="C29"/>
  <c r="H28"/>
  <c r="G28" s="1"/>
  <c r="D28"/>
  <c r="C28" s="1"/>
  <c r="G27"/>
  <c r="C27"/>
  <c r="G26"/>
  <c r="C26"/>
  <c r="G25"/>
  <c r="G24"/>
  <c r="C24"/>
  <c r="H23"/>
  <c r="D23"/>
  <c r="G20"/>
  <c r="C20"/>
  <c r="D17"/>
  <c r="G16"/>
  <c r="G14"/>
  <c r="G13" s="1"/>
  <c r="G12"/>
  <c r="C12"/>
  <c r="O84"/>
  <c r="K84"/>
  <c r="C14"/>
  <c r="D48"/>
  <c r="C48" s="1"/>
  <c r="O83" l="1"/>
  <c r="O80"/>
  <c r="Q72"/>
  <c r="Q73"/>
  <c r="M72"/>
  <c r="M73"/>
  <c r="N41"/>
  <c r="K52"/>
  <c r="O51"/>
  <c r="K46"/>
  <c r="O34"/>
  <c r="K31"/>
  <c r="K26"/>
  <c r="G42"/>
  <c r="K80"/>
  <c r="M67"/>
  <c r="M68"/>
  <c r="K53"/>
  <c r="K50"/>
  <c r="O46"/>
  <c r="K61"/>
  <c r="O60"/>
  <c r="O27"/>
  <c r="N56"/>
  <c r="G73"/>
  <c r="P57"/>
  <c r="K55"/>
  <c r="O44"/>
  <c r="L13"/>
  <c r="K12"/>
  <c r="O82"/>
  <c r="O75"/>
  <c r="O74"/>
  <c r="K40"/>
  <c r="G39"/>
  <c r="K37"/>
  <c r="O18"/>
  <c r="O77"/>
  <c r="Q39"/>
  <c r="Q67"/>
  <c r="K64"/>
  <c r="L63"/>
  <c r="O61"/>
  <c r="L57"/>
  <c r="K58"/>
  <c r="O40"/>
  <c r="Q10"/>
  <c r="O26"/>
  <c r="P17"/>
  <c r="O20"/>
  <c r="O12"/>
  <c r="K35"/>
  <c r="K20"/>
  <c r="O66"/>
  <c r="O52"/>
  <c r="P39"/>
  <c r="R56"/>
  <c r="O76"/>
  <c r="K30"/>
  <c r="O58"/>
  <c r="O69"/>
  <c r="K78"/>
  <c r="K16"/>
  <c r="O31"/>
  <c r="P63"/>
  <c r="G17"/>
  <c r="K29"/>
  <c r="O37"/>
  <c r="K62"/>
  <c r="O64"/>
  <c r="Q68"/>
  <c r="K51"/>
  <c r="L17"/>
  <c r="O67"/>
  <c r="O24"/>
  <c r="O32"/>
  <c r="O36"/>
  <c r="L42"/>
  <c r="K83"/>
  <c r="O78"/>
  <c r="C73"/>
  <c r="K75"/>
  <c r="C68"/>
  <c r="F70"/>
  <c r="F85" s="1"/>
  <c r="N63"/>
  <c r="C63"/>
  <c r="Q63"/>
  <c r="O62"/>
  <c r="C57"/>
  <c r="C56" s="1"/>
  <c r="M57"/>
  <c r="L56"/>
  <c r="O55"/>
  <c r="K54"/>
  <c r="C42"/>
  <c r="D41"/>
  <c r="C41" s="1"/>
  <c r="O47"/>
  <c r="O43"/>
  <c r="C39"/>
  <c r="O38"/>
  <c r="K36"/>
  <c r="O35"/>
  <c r="L33"/>
  <c r="K32"/>
  <c r="O30"/>
  <c r="O29"/>
  <c r="D22"/>
  <c r="D21" s="1"/>
  <c r="C21" s="1"/>
  <c r="K27"/>
  <c r="O25"/>
  <c r="C23"/>
  <c r="C17"/>
  <c r="O16"/>
  <c r="D11"/>
  <c r="O14"/>
  <c r="P13"/>
  <c r="C13"/>
  <c r="K13" s="1"/>
  <c r="C72"/>
  <c r="D71"/>
  <c r="P73"/>
  <c r="H71"/>
  <c r="L72"/>
  <c r="G72"/>
  <c r="P72"/>
  <c r="L73"/>
  <c r="K66"/>
  <c r="R63"/>
  <c r="M63"/>
  <c r="R41"/>
  <c r="J70"/>
  <c r="G63"/>
  <c r="G57"/>
  <c r="I56"/>
  <c r="Q57"/>
  <c r="P56"/>
  <c r="O54"/>
  <c r="P49"/>
  <c r="L49"/>
  <c r="G49"/>
  <c r="K49" s="1"/>
  <c r="G48"/>
  <c r="L48"/>
  <c r="P48"/>
  <c r="H41"/>
  <c r="P42"/>
  <c r="K43"/>
  <c r="K38"/>
  <c r="P33"/>
  <c r="G33"/>
  <c r="O33" s="1"/>
  <c r="L28"/>
  <c r="P28"/>
  <c r="K28"/>
  <c r="O28"/>
  <c r="H22"/>
  <c r="H21" s="1"/>
  <c r="K25"/>
  <c r="G23"/>
  <c r="K24"/>
  <c r="P23"/>
  <c r="L23"/>
  <c r="O68" l="1"/>
  <c r="K68"/>
  <c r="O39"/>
  <c r="K73"/>
  <c r="E70"/>
  <c r="E85" s="1"/>
  <c r="K17"/>
  <c r="O73"/>
  <c r="L41"/>
  <c r="K42"/>
  <c r="K39"/>
  <c r="C22"/>
  <c r="K23"/>
  <c r="O17"/>
  <c r="O13"/>
  <c r="D10"/>
  <c r="C11"/>
  <c r="L11"/>
  <c r="P11"/>
  <c r="C71"/>
  <c r="P71"/>
  <c r="L71"/>
  <c r="G71"/>
  <c r="O72"/>
  <c r="K72"/>
  <c r="R70"/>
  <c r="J85"/>
  <c r="N70"/>
  <c r="K63"/>
  <c r="O63"/>
  <c r="Q56"/>
  <c r="M56"/>
  <c r="I41"/>
  <c r="G41" s="1"/>
  <c r="O41" s="1"/>
  <c r="O57"/>
  <c r="G56"/>
  <c r="K57"/>
  <c r="O49"/>
  <c r="K48"/>
  <c r="O48"/>
  <c r="P41"/>
  <c r="O42"/>
  <c r="K33"/>
  <c r="P22"/>
  <c r="G22"/>
  <c r="L22"/>
  <c r="O23"/>
  <c r="G21"/>
  <c r="P21"/>
  <c r="H10"/>
  <c r="L21"/>
  <c r="O71" l="1"/>
  <c r="R85"/>
  <c r="N85"/>
  <c r="K22"/>
  <c r="K11"/>
  <c r="O11"/>
  <c r="D70"/>
  <c r="C10"/>
  <c r="K71"/>
  <c r="O56"/>
  <c r="K56"/>
  <c r="M41"/>
  <c r="I70"/>
  <c r="Q41"/>
  <c r="K41"/>
  <c r="O22"/>
  <c r="O21"/>
  <c r="K21"/>
  <c r="H70"/>
  <c r="L10"/>
  <c r="P10"/>
  <c r="G10"/>
  <c r="C70" l="1"/>
  <c r="D85"/>
  <c r="C85" s="1"/>
  <c r="Q70"/>
  <c r="I85"/>
  <c r="M70"/>
  <c r="H85"/>
  <c r="P70"/>
  <c r="L70"/>
  <c r="G70"/>
  <c r="K10"/>
  <c r="O10"/>
  <c r="M85" l="1"/>
  <c r="Q85"/>
  <c r="G85"/>
  <c r="P85"/>
  <c r="L85"/>
  <c r="O70"/>
  <c r="K70"/>
  <c r="K85" l="1"/>
  <c r="O85"/>
</calcChain>
</file>

<file path=xl/sharedStrings.xml><?xml version="1.0" encoding="utf-8"?>
<sst xmlns="http://schemas.openxmlformats.org/spreadsheetml/2006/main" count="113" uniqueCount="91">
  <si>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</si>
  <si>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</si>
  <si>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</si>
  <si>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</si>
  <si>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</si>
  <si>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</si>
  <si>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 тому числі</t>
  </si>
  <si>
    <t>в тому   числі</t>
  </si>
  <si>
    <t>Податкові  надходження</t>
  </si>
  <si>
    <t>Податок на прибуток підприємств і організацій, що належать до комунальної власності</t>
  </si>
  <si>
    <t>Місцеві податки і збори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</si>
  <si>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</si>
  <si>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</si>
  <si>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</si>
  <si>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</si>
  <si>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</si>
  <si>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Цільові  фонди, утворені  органами  місцевого самоврядування та  місцевими органами виконавчої  влади</t>
  </si>
  <si>
    <t>Офіційні  трансферти</t>
  </si>
  <si>
    <t xml:space="preserve"> </t>
  </si>
  <si>
    <t>Адміністративні збори та платежі,   доходи від некомерційного  та  побічного   продажу</t>
  </si>
  <si>
    <t>Доходи від власності та підприємницької   діяльності</t>
  </si>
  <si>
    <t>Всього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</si>
  <si>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</si>
  <si>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</si>
  <si>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</si>
  <si>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</si>
  <si>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</si>
  <si>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</si>
  <si>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</si>
  <si>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земельних ділянок несільськогосподарського призначення до розмежування земель державної та комунальної власності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</si>
  <si>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</si>
  <si>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</si>
  <si>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</si>
  <si>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</si>
  <si>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>Інші фонди</t>
  </si>
  <si>
    <t>Субвенції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</si>
  <si>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</si>
  <si>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</si>
  <si>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</si>
  <si>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</si>
  <si>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</si>
  <si>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</si>
  <si>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</si>
  <si>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</si>
  <si>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</si>
  <si>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</si>
  <si>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</si>
  <si>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</si>
  <si>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</si>
  <si>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</si>
  <si>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</si>
  <si>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</si>
  <si>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</si>
  <si>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</si>
  <si>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</si>
  <si>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</si>
  <si>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</si>
  <si>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</si>
  <si>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</si>
  <si>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</si>
  <si>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</si>
  <si>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</si>
  <si>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</si>
  <si>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</si>
  <si>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</si>
  <si>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</si>
  <si>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Податок та збір на доходи фізичних осіб</t>
  </si>
  <si>
    <t>Субвенція з інших бюджетів на виконання інвестиційних проектів</t>
  </si>
  <si>
    <t>Рентна плата за спеціальне використання води водних об`єктів місцевого значення</t>
  </si>
  <si>
    <t>Адміністративний збір за державну реєстрацію речових прав на нерухоме майно та їх обтяжень</t>
  </si>
  <si>
    <t>Відхилення, тис.грн.</t>
  </si>
  <si>
    <t>Авансові внески з податку на прибуток підприємств та фінансових установ комунальної власності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</si>
  <si>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зв’язку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</si>
  <si>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Начальник фінансового управління</t>
  </si>
  <si>
    <t>О.М.Яковенко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</si>
  <si>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</si>
  <si>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</si>
  <si>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</si>
  <si>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</si>
  <si>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</si>
  <si>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Надходження коштів з рахунків виборчих фондів</t>
  </si>
  <si>
    <t>Темп росту 2017/2016, %</t>
  </si>
  <si>
    <t>Акцизний податок з ввезених на митну територыю України підакцизних товарів (продукції)</t>
  </si>
  <si>
    <t>Акцизний податок з ввезених на митну територію України підакцизних товарів (продукції)</t>
  </si>
  <si>
    <t>Медична субвенція з державного бюджету місцевим бюджетам</t>
  </si>
  <si>
    <t>Плата за розміщення тимчасово вільних коштів місцевих бюджетів</t>
  </si>
  <si>
    <t>Субвенція з державного бюджету місцевим бюджетам на відшкодування вартості лікарських засобів для лікування окремих захворювань.</t>
  </si>
  <si>
    <t>Надходження коштів від відшкодування втрат сільськогосподарського та лісогосподарського виробництва</t>
  </si>
  <si>
    <t>Показники міського бюджету міста Чорноморська за доходами за 9 місяців 2017 року порівняно з аналогічними показниками за відповідний період попереднього бюджетного періоду із зазначенням динаміки їх зміни</t>
  </si>
  <si>
    <t>Фактично надійшло за  9 місяців 2016 року, тис.грн.</t>
  </si>
  <si>
    <t>Фактично надійшло за  9 місяців 2017 року, тис. грн.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</si>
</sst>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1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3" fillId="0" borderId="0" xfId="0" applyFont="1"/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 applyBorder="1"/>
    <xf numFmtId="0" fontId="1" fillId="0" borderId="0" xfId="0" applyFont="1" applyFill="1" applyBorder="1"/>
    <xf numFmtId="0" fontId="5" fillId="0" borderId="0" xfId="0" applyFont="1"/>
    <xf numFmtId="0" fontId="6" fillId="0" borderId="0" xfId="0" applyFont="1"/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/>
    <xf numFmtId="0" fontId="2" fillId="0" borderId="0" xfId="0" applyFont="1" applyFill="1" applyBorder="1"/>
    <xf numFmtId="165" fontId="4" fillId="0" borderId="0" xfId="0" applyNumberFormat="1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7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left" vertical="top"/>
    </xf>
    <xf numFmtId="165" fontId="4" fillId="0" borderId="2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10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03"/>
  <sheetViews>
    <sheetView tabSelected="1" showRuler="0" zoomScale="70" zoomScaleNormal="70" zoomScaleSheetLayoutView="75" workbookViewId="0">
      <pane xSplit="2" ySplit="9" topLeftCell="E35" activePane="bottomRight" state="frozen"/>
      <selection pane="topRight" activeCell="C1" sqref="C1"/>
      <selection pane="bottomLeft" activeCell="A14" sqref="A14"/>
      <selection pane="bottomRight" activeCell="O45" sqref="O45"/>
    </sheetView>
  </sheetViews>
  <sheetFormatPr defaultRowHeight="12.75"/>
  <cols>
    <col min="1" max="1" width="12.7109375" customWidth="1"/>
    <col min="2" max="2" width="86.28515625" customWidth="1"/>
    <col min="3" max="3" width="14.42578125" customWidth="1"/>
    <col min="4" max="4" width="14.28515625" customWidth="1"/>
    <col min="5" max="5" width="11.42578125" customWidth="1"/>
    <col min="6" max="6" width="11" customWidth="1"/>
    <col min="7" max="7" width="13.7109375" customWidth="1"/>
    <col min="8" max="8" width="13.42578125" customWidth="1"/>
    <col min="9" max="9" width="11.42578125" customWidth="1"/>
    <col min="10" max="10" width="12.85546875" style="25" customWidth="1"/>
    <col min="11" max="11" width="13.140625" customWidth="1"/>
    <col min="12" max="12" width="9.5703125" customWidth="1"/>
    <col min="13" max="13" width="12.7109375" customWidth="1"/>
    <col min="14" max="14" width="11.140625" customWidth="1"/>
    <col min="15" max="15" width="12.28515625" customWidth="1"/>
    <col min="16" max="16" width="12" customWidth="1"/>
    <col min="17" max="17" width="12.140625" customWidth="1"/>
    <col min="18" max="18" width="11.85546875" customWidth="1"/>
  </cols>
  <sheetData>
    <row r="1" spans="1:18" s="7" customFormat="1" ht="15.75">
      <c r="A1" s="26"/>
      <c r="B1" s="26"/>
      <c r="C1" s="1"/>
      <c r="D1" s="1"/>
      <c r="E1" s="1"/>
      <c r="F1" s="1"/>
      <c r="G1" s="24"/>
      <c r="H1" s="8"/>
      <c r="I1" s="8"/>
      <c r="J1" s="1"/>
      <c r="K1" s="1"/>
      <c r="L1" s="8"/>
      <c r="M1" s="8"/>
      <c r="N1" s="8"/>
      <c r="O1" s="1"/>
      <c r="P1" s="8"/>
      <c r="Q1" s="8"/>
      <c r="R1" s="8"/>
    </row>
    <row r="2" spans="1:18" ht="49.5" customHeight="1">
      <c r="A2" s="54" t="s">
        <v>88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18" ht="16.149999999999999" customHeight="1">
      <c r="A3" s="2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8"/>
      <c r="N3" s="8"/>
      <c r="Q3" s="8"/>
      <c r="R3" s="8"/>
    </row>
    <row r="4" spans="1:18" s="8" customFormat="1" ht="36" customHeight="1">
      <c r="A4" s="59" t="s">
        <v>5</v>
      </c>
      <c r="B4" s="59"/>
      <c r="C4" s="60" t="s">
        <v>89</v>
      </c>
      <c r="D4" s="61"/>
      <c r="E4" s="61"/>
      <c r="F4" s="62"/>
      <c r="G4" s="55" t="s">
        <v>90</v>
      </c>
      <c r="H4" s="55"/>
      <c r="I4" s="55"/>
      <c r="J4" s="55"/>
      <c r="K4" s="55" t="s">
        <v>81</v>
      </c>
      <c r="L4" s="55"/>
      <c r="M4" s="55"/>
      <c r="N4" s="55"/>
      <c r="O4" s="55" t="s">
        <v>70</v>
      </c>
      <c r="P4" s="55"/>
      <c r="Q4" s="55"/>
      <c r="R4" s="55"/>
    </row>
    <row r="5" spans="1:18" s="8" customFormat="1" ht="20.45" customHeight="1">
      <c r="A5" s="59"/>
      <c r="B5" s="59"/>
      <c r="C5" s="55" t="s">
        <v>21</v>
      </c>
      <c r="D5" s="56" t="s">
        <v>6</v>
      </c>
      <c r="E5" s="56"/>
      <c r="F5" s="56"/>
      <c r="G5" s="55" t="s">
        <v>21</v>
      </c>
      <c r="H5" s="56" t="s">
        <v>7</v>
      </c>
      <c r="I5" s="56"/>
      <c r="J5" s="56"/>
      <c r="K5" s="55" t="s">
        <v>21</v>
      </c>
      <c r="L5" s="56" t="s">
        <v>7</v>
      </c>
      <c r="M5" s="56"/>
      <c r="N5" s="56"/>
      <c r="O5" s="55" t="s">
        <v>21</v>
      </c>
      <c r="P5" s="56" t="s">
        <v>7</v>
      </c>
      <c r="Q5" s="56"/>
      <c r="R5" s="56"/>
    </row>
    <row r="6" spans="1:18" s="8" customFormat="1" ht="17.25" customHeight="1">
      <c r="A6" s="59"/>
      <c r="B6" s="59"/>
      <c r="C6" s="55"/>
      <c r="D6" s="57" t="s">
        <v>22</v>
      </c>
      <c r="E6" s="57" t="s">
        <v>23</v>
      </c>
      <c r="F6" s="57"/>
      <c r="G6" s="55"/>
      <c r="H6" s="57" t="s">
        <v>22</v>
      </c>
      <c r="I6" s="57" t="s">
        <v>23</v>
      </c>
      <c r="J6" s="57"/>
      <c r="K6" s="55"/>
      <c r="L6" s="57" t="s">
        <v>22</v>
      </c>
      <c r="M6" s="57" t="s">
        <v>23</v>
      </c>
      <c r="N6" s="57"/>
      <c r="O6" s="55"/>
      <c r="P6" s="57" t="s">
        <v>22</v>
      </c>
      <c r="Q6" s="57" t="s">
        <v>23</v>
      </c>
      <c r="R6" s="57"/>
    </row>
    <row r="7" spans="1:18" s="8" customFormat="1" ht="22.5" customHeight="1">
      <c r="A7" s="59"/>
      <c r="B7" s="59"/>
      <c r="C7" s="55"/>
      <c r="D7" s="57"/>
      <c r="E7" s="57" t="s">
        <v>39</v>
      </c>
      <c r="F7" s="46" t="s">
        <v>40</v>
      </c>
      <c r="G7" s="55"/>
      <c r="H7" s="57"/>
      <c r="I7" s="57" t="s">
        <v>39</v>
      </c>
      <c r="J7" s="46" t="s">
        <v>40</v>
      </c>
      <c r="K7" s="55"/>
      <c r="L7" s="57"/>
      <c r="M7" s="57" t="s">
        <v>39</v>
      </c>
      <c r="N7" s="46" t="s">
        <v>40</v>
      </c>
      <c r="O7" s="55"/>
      <c r="P7" s="57"/>
      <c r="Q7" s="57" t="s">
        <v>39</v>
      </c>
      <c r="R7" s="46" t="s">
        <v>40</v>
      </c>
    </row>
    <row r="8" spans="1:18" s="8" customFormat="1" ht="36.75" customHeight="1">
      <c r="A8" s="59"/>
      <c r="B8" s="59"/>
      <c r="C8" s="55"/>
      <c r="D8" s="57"/>
      <c r="E8" s="57"/>
      <c r="F8" s="46" t="s">
        <v>41</v>
      </c>
      <c r="G8" s="55"/>
      <c r="H8" s="57"/>
      <c r="I8" s="57"/>
      <c r="J8" s="46" t="s">
        <v>41</v>
      </c>
      <c r="K8" s="55"/>
      <c r="L8" s="57"/>
      <c r="M8" s="57"/>
      <c r="N8" s="46" t="s">
        <v>41</v>
      </c>
      <c r="O8" s="55"/>
      <c r="P8" s="57"/>
      <c r="Q8" s="57"/>
      <c r="R8" s="46" t="s">
        <v>41</v>
      </c>
    </row>
    <row r="9" spans="1:18" s="8" customFormat="1" ht="15.75">
      <c r="A9" s="9">
        <v>1</v>
      </c>
      <c r="B9" s="9">
        <v>2</v>
      </c>
      <c r="C9" s="10">
        <v>3</v>
      </c>
      <c r="D9" s="10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  <c r="K9" s="9">
        <v>11</v>
      </c>
      <c r="L9" s="9">
        <v>12</v>
      </c>
      <c r="M9" s="9">
        <v>13</v>
      </c>
      <c r="N9" s="9">
        <v>14</v>
      </c>
      <c r="O9" s="9">
        <v>11</v>
      </c>
      <c r="P9" s="9">
        <v>12</v>
      </c>
      <c r="Q9" s="9">
        <v>13</v>
      </c>
      <c r="R9" s="9">
        <v>14</v>
      </c>
    </row>
    <row r="10" spans="1:18" s="8" customFormat="1" ht="16.5" customHeight="1">
      <c r="A10" s="29">
        <v>10000000</v>
      </c>
      <c r="B10" s="30" t="s">
        <v>8</v>
      </c>
      <c r="C10" s="31">
        <f>D10+E10</f>
        <v>279236.49999999994</v>
      </c>
      <c r="D10" s="31">
        <f>D11+D17+D21+D39+D16</f>
        <v>279068.29999999993</v>
      </c>
      <c r="E10" s="31">
        <f>E11+E17+E21+E39</f>
        <v>168.2</v>
      </c>
      <c r="F10" s="31">
        <f>F11+F17+F21+F39</f>
        <v>0</v>
      </c>
      <c r="G10" s="31">
        <f>H10+I10</f>
        <v>341062.1</v>
      </c>
      <c r="H10" s="31">
        <f>H11+H17+H21+H39+H16</f>
        <v>340783.8</v>
      </c>
      <c r="I10" s="31">
        <f>I39+I37</f>
        <v>278.3</v>
      </c>
      <c r="J10" s="31"/>
      <c r="K10" s="31">
        <f>G10/C10*100</f>
        <v>122.1409450412106</v>
      </c>
      <c r="L10" s="31">
        <f>H10/D10*100</f>
        <v>122.11483712051856</v>
      </c>
      <c r="M10" s="31"/>
      <c r="N10" s="31"/>
      <c r="O10" s="31">
        <f>G10-C10</f>
        <v>61825.600000000035</v>
      </c>
      <c r="P10" s="31">
        <f>H10-D10</f>
        <v>61715.500000000058</v>
      </c>
      <c r="Q10" s="31">
        <f>I10-E10</f>
        <v>110.10000000000002</v>
      </c>
      <c r="R10" s="31"/>
    </row>
    <row r="11" spans="1:18" s="12" customFormat="1" ht="33.75" customHeight="1">
      <c r="A11" s="32">
        <v>11000000</v>
      </c>
      <c r="B11" s="29" t="s">
        <v>25</v>
      </c>
      <c r="C11" s="31">
        <f t="shared" ref="C11:C85" si="0">D11+E11</f>
        <v>148625.9</v>
      </c>
      <c r="D11" s="31">
        <f>D12+D13</f>
        <v>148625.9</v>
      </c>
      <c r="E11" s="31"/>
      <c r="F11" s="31"/>
      <c r="G11" s="31">
        <f>H11+I11</f>
        <v>190495.9</v>
      </c>
      <c r="H11" s="31">
        <f>H12+H13</f>
        <v>190495.9</v>
      </c>
      <c r="I11" s="31"/>
      <c r="J11" s="31"/>
      <c r="K11" s="31">
        <f t="shared" ref="K11:K85" si="1">G11/C11*100</f>
        <v>128.1714021580357</v>
      </c>
      <c r="L11" s="31">
        <f t="shared" ref="L11:L85" si="2">H11/D11*100</f>
        <v>128.1714021580357</v>
      </c>
      <c r="M11" s="31"/>
      <c r="N11" s="31"/>
      <c r="O11" s="31">
        <f t="shared" ref="O11:O85" si="3">G11-C11</f>
        <v>41870</v>
      </c>
      <c r="P11" s="31">
        <f t="shared" ref="P11:P85" si="4">H11-D11</f>
        <v>41870</v>
      </c>
      <c r="Q11" s="31"/>
      <c r="R11" s="31"/>
    </row>
    <row r="12" spans="1:18" s="12" customFormat="1" ht="18" customHeight="1">
      <c r="A12" s="33">
        <v>11010000</v>
      </c>
      <c r="B12" s="34" t="s">
        <v>66</v>
      </c>
      <c r="C12" s="35">
        <f t="shared" si="0"/>
        <v>150025.4</v>
      </c>
      <c r="D12" s="35">
        <v>150025.4</v>
      </c>
      <c r="E12" s="35"/>
      <c r="F12" s="35"/>
      <c r="G12" s="35">
        <f>H12+I12</f>
        <v>189986.6</v>
      </c>
      <c r="H12" s="35">
        <v>189986.6</v>
      </c>
      <c r="I12" s="35"/>
      <c r="J12" s="35"/>
      <c r="K12" s="35">
        <f t="shared" si="1"/>
        <v>126.63628958829638</v>
      </c>
      <c r="L12" s="35">
        <f t="shared" si="2"/>
        <v>126.63628958829638</v>
      </c>
      <c r="M12" s="35"/>
      <c r="N12" s="35"/>
      <c r="O12" s="35">
        <f t="shared" si="3"/>
        <v>39961.200000000012</v>
      </c>
      <c r="P12" s="35">
        <f t="shared" si="4"/>
        <v>39961.200000000012</v>
      </c>
      <c r="Q12" s="35"/>
      <c r="R12" s="35"/>
    </row>
    <row r="13" spans="1:18" s="27" customFormat="1" ht="18" customHeight="1">
      <c r="A13" s="29">
        <v>11020000</v>
      </c>
      <c r="B13" s="29" t="s">
        <v>33</v>
      </c>
      <c r="C13" s="31">
        <f>C14+C15</f>
        <v>-1399.5</v>
      </c>
      <c r="D13" s="31">
        <f>D14+D15</f>
        <v>-1399.5</v>
      </c>
      <c r="E13" s="31"/>
      <c r="F13" s="31"/>
      <c r="G13" s="31">
        <f>G14</f>
        <v>509.3</v>
      </c>
      <c r="H13" s="31">
        <f>H14</f>
        <v>509.3</v>
      </c>
      <c r="I13" s="31"/>
      <c r="J13" s="31"/>
      <c r="K13" s="31">
        <f t="shared" si="1"/>
        <v>-36.391568417291893</v>
      </c>
      <c r="L13" s="31">
        <f t="shared" si="2"/>
        <v>-36.391568417291893</v>
      </c>
      <c r="M13" s="31"/>
      <c r="N13" s="31"/>
      <c r="O13" s="31">
        <f t="shared" si="3"/>
        <v>1908.8</v>
      </c>
      <c r="P13" s="31">
        <f t="shared" si="4"/>
        <v>1908.8</v>
      </c>
      <c r="Q13" s="31"/>
      <c r="R13" s="31"/>
    </row>
    <row r="14" spans="1:18" s="12" customFormat="1" ht="30" customHeight="1">
      <c r="A14" s="33">
        <v>11020200</v>
      </c>
      <c r="B14" s="34" t="s">
        <v>9</v>
      </c>
      <c r="C14" s="35">
        <f t="shared" si="0"/>
        <v>-1399.5</v>
      </c>
      <c r="D14" s="35">
        <v>-1399.5</v>
      </c>
      <c r="E14" s="35"/>
      <c r="F14" s="35"/>
      <c r="G14" s="35">
        <f t="shared" ref="G14:G22" si="5">H14+I14</f>
        <v>509.3</v>
      </c>
      <c r="H14" s="35">
        <v>509.3</v>
      </c>
      <c r="I14" s="35"/>
      <c r="J14" s="35"/>
      <c r="K14" s="35"/>
      <c r="L14" s="35"/>
      <c r="M14" s="35"/>
      <c r="N14" s="35"/>
      <c r="O14" s="35">
        <f t="shared" si="3"/>
        <v>1908.8</v>
      </c>
      <c r="P14" s="35">
        <f t="shared" si="4"/>
        <v>1908.8</v>
      </c>
      <c r="Q14" s="35"/>
      <c r="R14" s="35"/>
    </row>
    <row r="15" spans="1:18" s="12" customFormat="1" ht="1.5" hidden="1" customHeight="1">
      <c r="A15" s="33">
        <v>11023200</v>
      </c>
      <c r="B15" s="34" t="s">
        <v>71</v>
      </c>
      <c r="C15" s="35">
        <f t="shared" si="0"/>
        <v>0</v>
      </c>
      <c r="D15" s="35">
        <v>0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>
        <f t="shared" si="3"/>
        <v>0</v>
      </c>
      <c r="P15" s="35">
        <f t="shared" si="4"/>
        <v>0</v>
      </c>
      <c r="Q15" s="35"/>
      <c r="R15" s="35"/>
    </row>
    <row r="16" spans="1:18" s="12" customFormat="1" ht="19.5" customHeight="1">
      <c r="A16" s="33">
        <v>13020200</v>
      </c>
      <c r="B16" s="34" t="s">
        <v>68</v>
      </c>
      <c r="C16" s="35">
        <f>D16</f>
        <v>0.1</v>
      </c>
      <c r="D16" s="35">
        <v>0.1</v>
      </c>
      <c r="E16" s="35"/>
      <c r="F16" s="35"/>
      <c r="G16" s="35">
        <f t="shared" si="5"/>
        <v>0.2</v>
      </c>
      <c r="H16" s="35">
        <v>0.2</v>
      </c>
      <c r="I16" s="35"/>
      <c r="J16" s="35"/>
      <c r="K16" s="35">
        <f t="shared" si="1"/>
        <v>200</v>
      </c>
      <c r="L16" s="35">
        <f t="shared" si="2"/>
        <v>200</v>
      </c>
      <c r="M16" s="35"/>
      <c r="N16" s="35"/>
      <c r="O16" s="35">
        <f t="shared" si="3"/>
        <v>0.1</v>
      </c>
      <c r="P16" s="35">
        <f t="shared" si="4"/>
        <v>0.1</v>
      </c>
      <c r="Q16" s="35"/>
      <c r="R16" s="35"/>
    </row>
    <row r="17" spans="1:18" s="8" customFormat="1" ht="18" customHeight="1">
      <c r="A17" s="49">
        <v>14000000</v>
      </c>
      <c r="B17" s="50" t="s">
        <v>43</v>
      </c>
      <c r="C17" s="31">
        <f t="shared" si="0"/>
        <v>16780</v>
      </c>
      <c r="D17" s="31">
        <f>D20</f>
        <v>16780</v>
      </c>
      <c r="E17" s="31"/>
      <c r="F17" s="31"/>
      <c r="G17" s="31">
        <f t="shared" si="5"/>
        <v>18735.399999999998</v>
      </c>
      <c r="H17" s="31">
        <f>H20+H18+H19</f>
        <v>18735.399999999998</v>
      </c>
      <c r="I17" s="31"/>
      <c r="J17" s="31"/>
      <c r="K17" s="31">
        <f t="shared" si="1"/>
        <v>111.65315852205005</v>
      </c>
      <c r="L17" s="31">
        <f t="shared" si="2"/>
        <v>111.65315852205005</v>
      </c>
      <c r="M17" s="31"/>
      <c r="N17" s="31"/>
      <c r="O17" s="31">
        <f t="shared" si="3"/>
        <v>1955.3999999999978</v>
      </c>
      <c r="P17" s="31">
        <f t="shared" si="4"/>
        <v>1955.3999999999978</v>
      </c>
      <c r="Q17" s="31"/>
      <c r="R17" s="31"/>
    </row>
    <row r="18" spans="1:18" s="8" customFormat="1" ht="31.5">
      <c r="A18" s="51">
        <v>14020000</v>
      </c>
      <c r="B18" s="51" t="s">
        <v>82</v>
      </c>
      <c r="C18" s="35">
        <f t="shared" ref="C18:C19" si="6">D18+E18</f>
        <v>0</v>
      </c>
      <c r="D18" s="35"/>
      <c r="E18" s="35"/>
      <c r="F18" s="35"/>
      <c r="G18" s="35">
        <f t="shared" ref="G18:G19" si="7">H18+I18</f>
        <v>1020.4</v>
      </c>
      <c r="H18" s="35">
        <v>1020.4</v>
      </c>
      <c r="I18" s="35"/>
      <c r="J18" s="35"/>
      <c r="K18" s="35"/>
      <c r="L18" s="35"/>
      <c r="M18" s="35"/>
      <c r="N18" s="35"/>
      <c r="O18" s="35">
        <f t="shared" ref="O18:O19" si="8">G18-C18</f>
        <v>1020.4</v>
      </c>
      <c r="P18" s="35">
        <f t="shared" ref="P18:P19" si="9">H18-D18</f>
        <v>1020.4</v>
      </c>
      <c r="Q18" s="35"/>
      <c r="R18" s="35"/>
    </row>
    <row r="19" spans="1:18" s="8" customFormat="1" ht="31.5">
      <c r="A19" s="51">
        <v>14030000</v>
      </c>
      <c r="B19" s="51" t="s">
        <v>83</v>
      </c>
      <c r="C19" s="35">
        <f t="shared" si="6"/>
        <v>0</v>
      </c>
      <c r="D19" s="35"/>
      <c r="E19" s="35"/>
      <c r="F19" s="35"/>
      <c r="G19" s="35">
        <f t="shared" si="7"/>
        <v>3739.2</v>
      </c>
      <c r="H19" s="35">
        <v>3739.2</v>
      </c>
      <c r="I19" s="35"/>
      <c r="J19" s="35"/>
      <c r="K19" s="35"/>
      <c r="L19" s="35"/>
      <c r="M19" s="35"/>
      <c r="N19" s="35"/>
      <c r="O19" s="35">
        <f t="shared" si="8"/>
        <v>3739.2</v>
      </c>
      <c r="P19" s="35">
        <f t="shared" si="9"/>
        <v>3739.2</v>
      </c>
      <c r="Q19" s="35"/>
      <c r="R19" s="35"/>
    </row>
    <row r="20" spans="1:18" s="8" customFormat="1" ht="31.5">
      <c r="A20" s="51">
        <v>14040000</v>
      </c>
      <c r="B20" s="51" t="s">
        <v>44</v>
      </c>
      <c r="C20" s="35">
        <f t="shared" si="0"/>
        <v>16780</v>
      </c>
      <c r="D20" s="35">
        <v>16780</v>
      </c>
      <c r="E20" s="35"/>
      <c r="F20" s="35"/>
      <c r="G20" s="35">
        <f t="shared" si="5"/>
        <v>13975.8</v>
      </c>
      <c r="H20" s="35">
        <v>13975.8</v>
      </c>
      <c r="I20" s="35"/>
      <c r="J20" s="35"/>
      <c r="K20" s="35">
        <f t="shared" si="1"/>
        <v>83.288438617401667</v>
      </c>
      <c r="L20" s="35">
        <f t="shared" si="2"/>
        <v>83.288438617401667</v>
      </c>
      <c r="M20" s="35"/>
      <c r="N20" s="35"/>
      <c r="O20" s="35">
        <f t="shared" si="3"/>
        <v>-2804.2000000000007</v>
      </c>
      <c r="P20" s="35">
        <f t="shared" si="4"/>
        <v>-2804.2000000000007</v>
      </c>
      <c r="Q20" s="35"/>
      <c r="R20" s="35"/>
    </row>
    <row r="21" spans="1:18" s="13" customFormat="1" ht="15.75">
      <c r="A21" s="32">
        <v>18000000</v>
      </c>
      <c r="B21" s="29" t="s">
        <v>10</v>
      </c>
      <c r="C21" s="31">
        <f>D21+E21</f>
        <v>113662.29999999999</v>
      </c>
      <c r="D21" s="31">
        <f>D22+D36+D38+D37</f>
        <v>113662.29999999999</v>
      </c>
      <c r="E21" s="31">
        <f>E37</f>
        <v>0</v>
      </c>
      <c r="F21" s="31"/>
      <c r="G21" s="31">
        <f t="shared" si="5"/>
        <v>131552.30000000002</v>
      </c>
      <c r="H21" s="31">
        <f>H22+H36+H38+H37</f>
        <v>131552.30000000002</v>
      </c>
      <c r="I21" s="31"/>
      <c r="J21" s="31"/>
      <c r="K21" s="31">
        <f t="shared" si="1"/>
        <v>115.73960759196325</v>
      </c>
      <c r="L21" s="31">
        <f t="shared" si="2"/>
        <v>115.73960759196325</v>
      </c>
      <c r="M21" s="31"/>
      <c r="N21" s="31"/>
      <c r="O21" s="31">
        <f t="shared" si="3"/>
        <v>17890.000000000029</v>
      </c>
      <c r="P21" s="31">
        <f t="shared" si="4"/>
        <v>17890.000000000029</v>
      </c>
      <c r="Q21" s="31"/>
      <c r="R21" s="31"/>
    </row>
    <row r="22" spans="1:18" s="13" customFormat="1" ht="15.75">
      <c r="A22" s="52">
        <v>18010000</v>
      </c>
      <c r="B22" s="52" t="s">
        <v>45</v>
      </c>
      <c r="C22" s="31">
        <f>D22+E22</f>
        <v>94841.699999999983</v>
      </c>
      <c r="D22" s="31">
        <f>D23+D28+D33</f>
        <v>94841.699999999983</v>
      </c>
      <c r="E22" s="31"/>
      <c r="F22" s="31"/>
      <c r="G22" s="31">
        <f t="shared" si="5"/>
        <v>102217.5</v>
      </c>
      <c r="H22" s="31">
        <f>H23+H28+H33</f>
        <v>102217.5</v>
      </c>
      <c r="I22" s="31"/>
      <c r="J22" s="31"/>
      <c r="K22" s="31">
        <f t="shared" si="1"/>
        <v>107.77695886935813</v>
      </c>
      <c r="L22" s="31">
        <f t="shared" si="2"/>
        <v>107.77695886935813</v>
      </c>
      <c r="M22" s="31"/>
      <c r="N22" s="31"/>
      <c r="O22" s="31">
        <f t="shared" si="3"/>
        <v>7375.8000000000175</v>
      </c>
      <c r="P22" s="31">
        <f t="shared" si="4"/>
        <v>7375.8000000000175</v>
      </c>
      <c r="Q22" s="31"/>
      <c r="R22" s="31"/>
    </row>
    <row r="23" spans="1:18" s="13" customFormat="1" ht="15.75">
      <c r="A23" s="52"/>
      <c r="B23" s="52" t="s">
        <v>38</v>
      </c>
      <c r="C23" s="31">
        <f>SUM(C24:C27)</f>
        <v>3082.4</v>
      </c>
      <c r="D23" s="31">
        <f>SUM(D24:D27)</f>
        <v>3082.4</v>
      </c>
      <c r="E23" s="31"/>
      <c r="F23" s="31"/>
      <c r="G23" s="31">
        <f>SUM(G24:G27)</f>
        <v>5517</v>
      </c>
      <c r="H23" s="31">
        <f>SUM(H24:H27)</f>
        <v>5517</v>
      </c>
      <c r="I23" s="31"/>
      <c r="J23" s="31"/>
      <c r="K23" s="31">
        <f t="shared" si="1"/>
        <v>178.98390864261614</v>
      </c>
      <c r="L23" s="31">
        <f t="shared" si="2"/>
        <v>178.98390864261614</v>
      </c>
      <c r="M23" s="31"/>
      <c r="N23" s="31"/>
      <c r="O23" s="31">
        <f t="shared" si="3"/>
        <v>2434.6</v>
      </c>
      <c r="P23" s="31">
        <f t="shared" si="4"/>
        <v>2434.6</v>
      </c>
      <c r="Q23" s="31"/>
      <c r="R23" s="31"/>
    </row>
    <row r="24" spans="1:18" s="8" customFormat="1" ht="31.5">
      <c r="A24" s="53">
        <v>18010100</v>
      </c>
      <c r="B24" s="53" t="s">
        <v>46</v>
      </c>
      <c r="C24" s="35">
        <f t="shared" ref="C24:C36" si="10">D24</f>
        <v>15.1</v>
      </c>
      <c r="D24" s="35">
        <v>15.1</v>
      </c>
      <c r="E24" s="35"/>
      <c r="F24" s="35"/>
      <c r="G24" s="35">
        <f t="shared" ref="G24:G36" si="11">H24</f>
        <v>22</v>
      </c>
      <c r="H24" s="35">
        <v>22</v>
      </c>
      <c r="I24" s="35"/>
      <c r="J24" s="35"/>
      <c r="K24" s="35">
        <f t="shared" si="1"/>
        <v>145.6953642384106</v>
      </c>
      <c r="L24" s="35">
        <f t="shared" si="2"/>
        <v>145.6953642384106</v>
      </c>
      <c r="M24" s="35"/>
      <c r="N24" s="35"/>
      <c r="O24" s="35">
        <f t="shared" si="3"/>
        <v>6.9</v>
      </c>
      <c r="P24" s="35">
        <f t="shared" si="4"/>
        <v>6.9</v>
      </c>
      <c r="Q24" s="35"/>
      <c r="R24" s="35"/>
    </row>
    <row r="25" spans="1:18" s="8" customFormat="1" ht="31.5">
      <c r="A25" s="53">
        <v>18010200</v>
      </c>
      <c r="B25" s="53" t="s">
        <v>47</v>
      </c>
      <c r="C25" s="35">
        <f t="shared" si="10"/>
        <v>215.6</v>
      </c>
      <c r="D25" s="35">
        <v>215.6</v>
      </c>
      <c r="E25" s="35"/>
      <c r="F25" s="35"/>
      <c r="G25" s="35">
        <f t="shared" si="11"/>
        <v>943</v>
      </c>
      <c r="H25" s="35">
        <v>943</v>
      </c>
      <c r="I25" s="35"/>
      <c r="J25" s="35"/>
      <c r="K25" s="35">
        <f t="shared" si="1"/>
        <v>437.38404452690168</v>
      </c>
      <c r="L25" s="35">
        <f t="shared" si="2"/>
        <v>437.38404452690168</v>
      </c>
      <c r="M25" s="35"/>
      <c r="N25" s="35"/>
      <c r="O25" s="35">
        <f t="shared" si="3"/>
        <v>727.4</v>
      </c>
      <c r="P25" s="35">
        <f t="shared" si="4"/>
        <v>727.4</v>
      </c>
      <c r="Q25" s="35"/>
      <c r="R25" s="35"/>
    </row>
    <row r="26" spans="1:18" s="8" customFormat="1" ht="31.5">
      <c r="A26" s="53">
        <v>18010300</v>
      </c>
      <c r="B26" s="53" t="s">
        <v>48</v>
      </c>
      <c r="C26" s="35">
        <f t="shared" si="10"/>
        <v>475.9</v>
      </c>
      <c r="D26" s="35">
        <v>475.9</v>
      </c>
      <c r="E26" s="35"/>
      <c r="F26" s="35"/>
      <c r="G26" s="35">
        <f t="shared" si="11"/>
        <v>766.4</v>
      </c>
      <c r="H26" s="35">
        <v>766.4</v>
      </c>
      <c r="I26" s="35"/>
      <c r="J26" s="35"/>
      <c r="K26" s="35">
        <f t="shared" si="1"/>
        <v>161.04223576381594</v>
      </c>
      <c r="L26" s="35">
        <f t="shared" si="2"/>
        <v>161.04223576381594</v>
      </c>
      <c r="M26" s="35"/>
      <c r="N26" s="35"/>
      <c r="O26" s="35">
        <f t="shared" si="3"/>
        <v>290.5</v>
      </c>
      <c r="P26" s="35">
        <f t="shared" si="4"/>
        <v>290.5</v>
      </c>
      <c r="Q26" s="35"/>
      <c r="R26" s="35"/>
    </row>
    <row r="27" spans="1:18" s="8" customFormat="1" ht="31.5">
      <c r="A27" s="53">
        <v>18010400</v>
      </c>
      <c r="B27" s="53" t="s">
        <v>49</v>
      </c>
      <c r="C27" s="35">
        <f t="shared" si="10"/>
        <v>2375.8000000000002</v>
      </c>
      <c r="D27" s="35">
        <v>2375.8000000000002</v>
      </c>
      <c r="E27" s="35"/>
      <c r="F27" s="35"/>
      <c r="G27" s="35">
        <f t="shared" si="11"/>
        <v>3785.6</v>
      </c>
      <c r="H27" s="35">
        <v>3785.6</v>
      </c>
      <c r="I27" s="35"/>
      <c r="J27" s="35"/>
      <c r="K27" s="35">
        <f t="shared" si="1"/>
        <v>159.3400117855038</v>
      </c>
      <c r="L27" s="35">
        <f t="shared" si="2"/>
        <v>159.3400117855038</v>
      </c>
      <c r="M27" s="35"/>
      <c r="N27" s="35"/>
      <c r="O27" s="35">
        <f t="shared" si="3"/>
        <v>1409.7999999999997</v>
      </c>
      <c r="P27" s="35">
        <f t="shared" si="4"/>
        <v>1409.7999999999997</v>
      </c>
      <c r="Q27" s="35"/>
      <c r="R27" s="35"/>
    </row>
    <row r="28" spans="1:18" s="13" customFormat="1" ht="15.75">
      <c r="A28" s="52"/>
      <c r="B28" s="52" t="s">
        <v>57</v>
      </c>
      <c r="C28" s="31">
        <f>D28</f>
        <v>91336.4</v>
      </c>
      <c r="D28" s="31">
        <f>D29+D30+D31+D32</f>
        <v>91336.4</v>
      </c>
      <c r="E28" s="31"/>
      <c r="F28" s="31"/>
      <c r="G28" s="31">
        <f>H28</f>
        <v>96350.7</v>
      </c>
      <c r="H28" s="31">
        <f>H29+H30+H31+H32</f>
        <v>96350.7</v>
      </c>
      <c r="I28" s="31"/>
      <c r="J28" s="31"/>
      <c r="K28" s="31">
        <f t="shared" si="1"/>
        <v>105.48992515579769</v>
      </c>
      <c r="L28" s="31">
        <f t="shared" si="2"/>
        <v>105.48992515579769</v>
      </c>
      <c r="M28" s="31"/>
      <c r="N28" s="31"/>
      <c r="O28" s="31">
        <f t="shared" si="3"/>
        <v>5014.3000000000029</v>
      </c>
      <c r="P28" s="31">
        <f t="shared" si="4"/>
        <v>5014.3000000000029</v>
      </c>
      <c r="Q28" s="31"/>
      <c r="R28" s="31"/>
    </row>
    <row r="29" spans="1:18" s="8" customFormat="1" ht="15.75">
      <c r="A29" s="53">
        <v>18010500</v>
      </c>
      <c r="B29" s="53" t="s">
        <v>50</v>
      </c>
      <c r="C29" s="35">
        <f t="shared" si="10"/>
        <v>35225</v>
      </c>
      <c r="D29" s="35">
        <v>35225</v>
      </c>
      <c r="E29" s="35"/>
      <c r="F29" s="35"/>
      <c r="G29" s="35">
        <f t="shared" si="11"/>
        <v>31670.7</v>
      </c>
      <c r="H29" s="35">
        <v>31670.7</v>
      </c>
      <c r="I29" s="35"/>
      <c r="J29" s="35"/>
      <c r="K29" s="35">
        <f t="shared" si="1"/>
        <v>89.9097232079489</v>
      </c>
      <c r="L29" s="35">
        <f t="shared" si="2"/>
        <v>89.9097232079489</v>
      </c>
      <c r="M29" s="35"/>
      <c r="N29" s="35"/>
      <c r="O29" s="35">
        <f t="shared" si="3"/>
        <v>-3554.2999999999993</v>
      </c>
      <c r="P29" s="35">
        <f t="shared" si="4"/>
        <v>-3554.2999999999993</v>
      </c>
      <c r="Q29" s="35"/>
      <c r="R29" s="35"/>
    </row>
    <row r="30" spans="1:18" s="8" customFormat="1" ht="15.75">
      <c r="A30" s="53">
        <v>18010600</v>
      </c>
      <c r="B30" s="53" t="s">
        <v>51</v>
      </c>
      <c r="C30" s="35">
        <f t="shared" si="10"/>
        <v>49519.5</v>
      </c>
      <c r="D30" s="35">
        <v>49519.5</v>
      </c>
      <c r="E30" s="35"/>
      <c r="F30" s="35"/>
      <c r="G30" s="35">
        <f t="shared" si="11"/>
        <v>57048.3</v>
      </c>
      <c r="H30" s="35">
        <v>57048.3</v>
      </c>
      <c r="I30" s="35"/>
      <c r="J30" s="35"/>
      <c r="K30" s="35">
        <f t="shared" si="1"/>
        <v>115.20370763032746</v>
      </c>
      <c r="L30" s="35">
        <f t="shared" si="2"/>
        <v>115.20370763032746</v>
      </c>
      <c r="M30" s="35"/>
      <c r="N30" s="35"/>
      <c r="O30" s="35">
        <f t="shared" si="3"/>
        <v>7528.8000000000029</v>
      </c>
      <c r="P30" s="35">
        <f t="shared" si="4"/>
        <v>7528.8000000000029</v>
      </c>
      <c r="Q30" s="35"/>
      <c r="R30" s="35"/>
    </row>
    <row r="31" spans="1:18" s="8" customFormat="1" ht="15.75">
      <c r="A31" s="53">
        <v>18010700</v>
      </c>
      <c r="B31" s="53" t="s">
        <v>52</v>
      </c>
      <c r="C31" s="35">
        <f t="shared" si="10"/>
        <v>700</v>
      </c>
      <c r="D31" s="35">
        <v>700</v>
      </c>
      <c r="E31" s="35"/>
      <c r="F31" s="35"/>
      <c r="G31" s="35">
        <f t="shared" si="11"/>
        <v>764.4</v>
      </c>
      <c r="H31" s="35">
        <v>764.4</v>
      </c>
      <c r="I31" s="35"/>
      <c r="J31" s="35"/>
      <c r="K31" s="35">
        <f t="shared" si="1"/>
        <v>109.19999999999999</v>
      </c>
      <c r="L31" s="35">
        <f t="shared" si="2"/>
        <v>109.19999999999999</v>
      </c>
      <c r="M31" s="35"/>
      <c r="N31" s="35"/>
      <c r="O31" s="35">
        <f t="shared" si="3"/>
        <v>64.399999999999977</v>
      </c>
      <c r="P31" s="35">
        <f t="shared" si="4"/>
        <v>64.399999999999977</v>
      </c>
      <c r="Q31" s="35"/>
      <c r="R31" s="35"/>
    </row>
    <row r="32" spans="1:18" s="8" customFormat="1" ht="15.75">
      <c r="A32" s="53">
        <v>18010900</v>
      </c>
      <c r="B32" s="53" t="s">
        <v>53</v>
      </c>
      <c r="C32" s="35">
        <f t="shared" si="10"/>
        <v>5891.9</v>
      </c>
      <c r="D32" s="35">
        <v>5891.9</v>
      </c>
      <c r="E32" s="35"/>
      <c r="F32" s="35"/>
      <c r="G32" s="35">
        <f t="shared" si="11"/>
        <v>6867.3</v>
      </c>
      <c r="H32" s="35">
        <v>6867.3</v>
      </c>
      <c r="I32" s="35"/>
      <c r="J32" s="35"/>
      <c r="K32" s="35">
        <f t="shared" si="1"/>
        <v>116.55493134642477</v>
      </c>
      <c r="L32" s="35">
        <f t="shared" si="2"/>
        <v>116.55493134642477</v>
      </c>
      <c r="M32" s="35"/>
      <c r="N32" s="35"/>
      <c r="O32" s="35">
        <f t="shared" si="3"/>
        <v>975.40000000000055</v>
      </c>
      <c r="P32" s="35">
        <f t="shared" si="4"/>
        <v>975.40000000000055</v>
      </c>
      <c r="Q32" s="35"/>
      <c r="R32" s="35"/>
    </row>
    <row r="33" spans="1:18" s="13" customFormat="1" ht="15.75">
      <c r="A33" s="52"/>
      <c r="B33" s="52" t="s">
        <v>58</v>
      </c>
      <c r="C33" s="31">
        <f>C34+C35</f>
        <v>422.9</v>
      </c>
      <c r="D33" s="31">
        <f>D34+D35</f>
        <v>422.9</v>
      </c>
      <c r="E33" s="31"/>
      <c r="F33" s="31"/>
      <c r="G33" s="31">
        <f>G34+G35</f>
        <v>349.8</v>
      </c>
      <c r="H33" s="31">
        <f>H34+H35</f>
        <v>349.8</v>
      </c>
      <c r="I33" s="31"/>
      <c r="J33" s="31"/>
      <c r="K33" s="31">
        <f t="shared" si="1"/>
        <v>82.714589737526609</v>
      </c>
      <c r="L33" s="31">
        <f t="shared" si="2"/>
        <v>82.714589737526609</v>
      </c>
      <c r="M33" s="31"/>
      <c r="N33" s="31"/>
      <c r="O33" s="31">
        <f t="shared" si="3"/>
        <v>-73.099999999999966</v>
      </c>
      <c r="P33" s="31">
        <f t="shared" si="4"/>
        <v>-73.099999999999966</v>
      </c>
      <c r="Q33" s="31"/>
      <c r="R33" s="31"/>
    </row>
    <row r="34" spans="1:18" s="8" customFormat="1" ht="15.75">
      <c r="A34" s="53">
        <v>18011000</v>
      </c>
      <c r="B34" s="53" t="s">
        <v>54</v>
      </c>
      <c r="C34" s="35">
        <f t="shared" si="10"/>
        <v>200</v>
      </c>
      <c r="D34" s="35">
        <v>200</v>
      </c>
      <c r="E34" s="35"/>
      <c r="F34" s="35"/>
      <c r="G34" s="35">
        <f t="shared" si="11"/>
        <v>100</v>
      </c>
      <c r="H34" s="35">
        <v>100</v>
      </c>
      <c r="I34" s="35"/>
      <c r="J34" s="35"/>
      <c r="K34" s="35">
        <f t="shared" si="1"/>
        <v>50</v>
      </c>
      <c r="L34" s="35">
        <f t="shared" si="2"/>
        <v>50</v>
      </c>
      <c r="M34" s="35"/>
      <c r="N34" s="35"/>
      <c r="O34" s="35">
        <f t="shared" si="3"/>
        <v>-100</v>
      </c>
      <c r="P34" s="35">
        <f t="shared" si="4"/>
        <v>-100</v>
      </c>
      <c r="Q34" s="35"/>
      <c r="R34" s="35"/>
    </row>
    <row r="35" spans="1:18" s="8" customFormat="1" ht="15.75">
      <c r="A35" s="53">
        <v>18011100</v>
      </c>
      <c r="B35" s="53" t="s">
        <v>55</v>
      </c>
      <c r="C35" s="35">
        <f t="shared" si="10"/>
        <v>222.9</v>
      </c>
      <c r="D35" s="35">
        <v>222.9</v>
      </c>
      <c r="E35" s="35"/>
      <c r="F35" s="35"/>
      <c r="G35" s="35">
        <f t="shared" si="11"/>
        <v>249.8</v>
      </c>
      <c r="H35" s="35">
        <v>249.8</v>
      </c>
      <c r="I35" s="35"/>
      <c r="J35" s="35"/>
      <c r="K35" s="35">
        <f t="shared" si="1"/>
        <v>112.0681920143562</v>
      </c>
      <c r="L35" s="35">
        <f t="shared" si="2"/>
        <v>112.0681920143562</v>
      </c>
      <c r="M35" s="35"/>
      <c r="N35" s="35"/>
      <c r="O35" s="35">
        <f t="shared" si="3"/>
        <v>26.900000000000006</v>
      </c>
      <c r="P35" s="35">
        <f t="shared" si="4"/>
        <v>26.900000000000006</v>
      </c>
      <c r="Q35" s="35"/>
      <c r="R35" s="35"/>
    </row>
    <row r="36" spans="1:18" s="13" customFormat="1" ht="15.75">
      <c r="A36" s="52">
        <v>18030000</v>
      </c>
      <c r="B36" s="52" t="s">
        <v>56</v>
      </c>
      <c r="C36" s="31">
        <f t="shared" si="10"/>
        <v>51.8</v>
      </c>
      <c r="D36" s="31">
        <v>51.8</v>
      </c>
      <c r="E36" s="31"/>
      <c r="F36" s="31"/>
      <c r="G36" s="31">
        <f t="shared" si="11"/>
        <v>80.400000000000006</v>
      </c>
      <c r="H36" s="31">
        <v>80.400000000000006</v>
      </c>
      <c r="I36" s="31"/>
      <c r="J36" s="31"/>
      <c r="K36" s="31">
        <f t="shared" si="1"/>
        <v>155.21235521235525</v>
      </c>
      <c r="L36" s="31">
        <f t="shared" si="2"/>
        <v>155.21235521235525</v>
      </c>
      <c r="M36" s="31"/>
      <c r="N36" s="31"/>
      <c r="O36" s="31">
        <f t="shared" si="3"/>
        <v>28.600000000000009</v>
      </c>
      <c r="P36" s="31">
        <f t="shared" si="4"/>
        <v>28.600000000000009</v>
      </c>
      <c r="Q36" s="31"/>
      <c r="R36" s="31"/>
    </row>
    <row r="37" spans="1:18" s="13" customFormat="1" ht="15.75">
      <c r="A37" s="52">
        <v>18040000</v>
      </c>
      <c r="B37" s="52" t="s">
        <v>59</v>
      </c>
      <c r="C37" s="31">
        <f>D37+E37</f>
        <v>-23.1</v>
      </c>
      <c r="D37" s="31">
        <v>-23.1</v>
      </c>
      <c r="E37" s="31"/>
      <c r="F37" s="31"/>
      <c r="G37" s="31">
        <f>H37+I37</f>
        <v>-4.3</v>
      </c>
      <c r="H37" s="31">
        <v>-3.3</v>
      </c>
      <c r="I37" s="31">
        <v>-1</v>
      </c>
      <c r="J37" s="31"/>
      <c r="K37" s="31">
        <f t="shared" si="1"/>
        <v>18.614718614718612</v>
      </c>
      <c r="L37" s="31">
        <f t="shared" si="2"/>
        <v>14.285714285714285</v>
      </c>
      <c r="M37" s="31"/>
      <c r="N37" s="31"/>
      <c r="O37" s="31">
        <f t="shared" si="3"/>
        <v>18.8</v>
      </c>
      <c r="P37" s="31">
        <f t="shared" si="4"/>
        <v>19.8</v>
      </c>
      <c r="Q37" s="31">
        <f>I37-E37</f>
        <v>-1</v>
      </c>
      <c r="R37" s="31"/>
    </row>
    <row r="38" spans="1:18" s="13" customFormat="1" ht="15.75">
      <c r="A38" s="32">
        <v>18050000</v>
      </c>
      <c r="B38" s="29" t="s">
        <v>31</v>
      </c>
      <c r="C38" s="31">
        <f t="shared" si="0"/>
        <v>18791.900000000001</v>
      </c>
      <c r="D38" s="31">
        <v>18791.900000000001</v>
      </c>
      <c r="E38" s="31"/>
      <c r="F38" s="31"/>
      <c r="G38" s="31">
        <f t="shared" ref="G38:G55" si="12">H38+I38</f>
        <v>29257.7</v>
      </c>
      <c r="H38" s="31">
        <v>29257.7</v>
      </c>
      <c r="I38" s="31"/>
      <c r="J38" s="31"/>
      <c r="K38" s="31">
        <f t="shared" si="1"/>
        <v>155.69314438667723</v>
      </c>
      <c r="L38" s="31">
        <f t="shared" si="2"/>
        <v>155.69314438667723</v>
      </c>
      <c r="M38" s="31"/>
      <c r="N38" s="31"/>
      <c r="O38" s="31">
        <f t="shared" si="3"/>
        <v>10465.799999999999</v>
      </c>
      <c r="P38" s="31">
        <f t="shared" si="4"/>
        <v>10465.799999999999</v>
      </c>
      <c r="Q38" s="31"/>
      <c r="R38" s="31"/>
    </row>
    <row r="39" spans="1:18" s="13" customFormat="1" ht="15.75">
      <c r="A39" s="32">
        <v>19000000</v>
      </c>
      <c r="B39" s="29" t="s">
        <v>32</v>
      </c>
      <c r="C39" s="31">
        <f t="shared" si="0"/>
        <v>168.2</v>
      </c>
      <c r="D39" s="31">
        <f>D40</f>
        <v>0</v>
      </c>
      <c r="E39" s="31">
        <f>E40</f>
        <v>168.2</v>
      </c>
      <c r="F39" s="31"/>
      <c r="G39" s="31">
        <f t="shared" si="12"/>
        <v>279.3</v>
      </c>
      <c r="H39" s="31">
        <f>H40</f>
        <v>0</v>
      </c>
      <c r="I39" s="31">
        <f>I40</f>
        <v>279.3</v>
      </c>
      <c r="J39" s="31"/>
      <c r="K39" s="31">
        <f t="shared" si="1"/>
        <v>166.0523186682521</v>
      </c>
      <c r="L39" s="31"/>
      <c r="M39" s="31">
        <f>I39/E39*100</f>
        <v>166.0523186682521</v>
      </c>
      <c r="N39" s="31"/>
      <c r="O39" s="31">
        <f t="shared" si="3"/>
        <v>111.10000000000002</v>
      </c>
      <c r="P39" s="31">
        <f t="shared" si="4"/>
        <v>0</v>
      </c>
      <c r="Q39" s="31">
        <f>I39-E39</f>
        <v>111.10000000000002</v>
      </c>
      <c r="R39" s="31"/>
    </row>
    <row r="40" spans="1:18" s="8" customFormat="1" ht="15.75">
      <c r="A40" s="33">
        <v>19010000</v>
      </c>
      <c r="B40" s="34" t="s">
        <v>30</v>
      </c>
      <c r="C40" s="35">
        <f t="shared" si="0"/>
        <v>168.2</v>
      </c>
      <c r="D40" s="35"/>
      <c r="E40" s="35">
        <v>168.2</v>
      </c>
      <c r="F40" s="35"/>
      <c r="G40" s="35">
        <f t="shared" si="12"/>
        <v>279.3</v>
      </c>
      <c r="H40" s="35"/>
      <c r="I40" s="35">
        <v>279.3</v>
      </c>
      <c r="J40" s="35"/>
      <c r="K40" s="35">
        <f t="shared" si="1"/>
        <v>166.0523186682521</v>
      </c>
      <c r="L40" s="35"/>
      <c r="M40" s="35">
        <f>I40/E40*100</f>
        <v>166.0523186682521</v>
      </c>
      <c r="N40" s="35"/>
      <c r="O40" s="35">
        <f t="shared" si="3"/>
        <v>111.10000000000002</v>
      </c>
      <c r="P40" s="35">
        <f t="shared" si="4"/>
        <v>0</v>
      </c>
      <c r="Q40" s="35">
        <f>I40-E40</f>
        <v>111.10000000000002</v>
      </c>
      <c r="R40" s="35"/>
    </row>
    <row r="41" spans="1:18" s="8" customFormat="1" ht="15.75">
      <c r="A41" s="36">
        <v>20000000</v>
      </c>
      <c r="B41" s="38" t="s">
        <v>11</v>
      </c>
      <c r="C41" s="31">
        <f t="shared" si="0"/>
        <v>22946.300000000003</v>
      </c>
      <c r="D41" s="31">
        <f>D42+D48+D56</f>
        <v>6744.8000000000011</v>
      </c>
      <c r="E41" s="31">
        <f>E42+E56+E62</f>
        <v>16201.5</v>
      </c>
      <c r="F41" s="31">
        <f>F42+F56+F62</f>
        <v>9076.2999999999993</v>
      </c>
      <c r="G41" s="31">
        <f t="shared" si="12"/>
        <v>26937.699999999997</v>
      </c>
      <c r="H41" s="31">
        <f>H42+H48+H56</f>
        <v>9624.9</v>
      </c>
      <c r="I41" s="31">
        <f>I42+I56+I62</f>
        <v>17312.8</v>
      </c>
      <c r="J41" s="31">
        <f>J42+J56+J62</f>
        <v>2550.1</v>
      </c>
      <c r="K41" s="31">
        <f t="shared" si="1"/>
        <v>117.39452547905324</v>
      </c>
      <c r="L41" s="31">
        <f t="shared" si="2"/>
        <v>142.70104376705015</v>
      </c>
      <c r="M41" s="31">
        <f>I41/E41*100</f>
        <v>106.85924142826282</v>
      </c>
      <c r="N41" s="31">
        <f>J41/F41*100</f>
        <v>28.096250674834462</v>
      </c>
      <c r="O41" s="31">
        <f t="shared" si="3"/>
        <v>3991.3999999999942</v>
      </c>
      <c r="P41" s="31">
        <f t="shared" si="4"/>
        <v>2880.0999999999985</v>
      </c>
      <c r="Q41" s="31">
        <f>I41-E41</f>
        <v>1111.2999999999993</v>
      </c>
      <c r="R41" s="31">
        <f>J41-F41</f>
        <v>-6526.1999999999989</v>
      </c>
    </row>
    <row r="42" spans="1:18" s="8" customFormat="1" ht="15.75">
      <c r="A42" s="32">
        <v>21000000</v>
      </c>
      <c r="B42" s="39" t="s">
        <v>20</v>
      </c>
      <c r="C42" s="31">
        <f t="shared" si="0"/>
        <v>74.8</v>
      </c>
      <c r="D42" s="37">
        <f>D43+D47+D45+D46</f>
        <v>74.8</v>
      </c>
      <c r="E42" s="37"/>
      <c r="F42" s="37"/>
      <c r="G42" s="31">
        <f>H42+I42</f>
        <v>2986.1</v>
      </c>
      <c r="H42" s="37">
        <f>H43+H47+H44+H45+H46</f>
        <v>2972.5</v>
      </c>
      <c r="I42" s="37">
        <f>I47</f>
        <v>13.6</v>
      </c>
      <c r="J42" s="37"/>
      <c r="K42" s="31">
        <f t="shared" si="1"/>
        <v>3992.1122994652405</v>
      </c>
      <c r="L42" s="31">
        <f t="shared" si="2"/>
        <v>3973.9304812834225</v>
      </c>
      <c r="M42" s="31"/>
      <c r="N42" s="31"/>
      <c r="O42" s="31">
        <f t="shared" si="3"/>
        <v>2911.2999999999997</v>
      </c>
      <c r="P42" s="31">
        <f t="shared" si="4"/>
        <v>2897.7</v>
      </c>
      <c r="Q42" s="31">
        <f>I42-E42</f>
        <v>13.6</v>
      </c>
      <c r="R42" s="31"/>
    </row>
    <row r="43" spans="1:18" s="8" customFormat="1" ht="33.75" customHeight="1">
      <c r="A43" s="40">
        <v>21010300</v>
      </c>
      <c r="B43" s="41" t="s">
        <v>26</v>
      </c>
      <c r="C43" s="35">
        <f t="shared" si="0"/>
        <v>53</v>
      </c>
      <c r="D43" s="35">
        <v>53</v>
      </c>
      <c r="E43" s="35"/>
      <c r="F43" s="35"/>
      <c r="G43" s="35">
        <f t="shared" si="12"/>
        <v>74.400000000000006</v>
      </c>
      <c r="H43" s="35">
        <v>74.400000000000006</v>
      </c>
      <c r="I43" s="35"/>
      <c r="J43" s="35"/>
      <c r="K43" s="35">
        <f t="shared" si="1"/>
        <v>140.37735849056605</v>
      </c>
      <c r="L43" s="35">
        <f t="shared" si="2"/>
        <v>140.37735849056605</v>
      </c>
      <c r="M43" s="35"/>
      <c r="N43" s="35"/>
      <c r="O43" s="35">
        <f t="shared" si="3"/>
        <v>21.400000000000006</v>
      </c>
      <c r="P43" s="35">
        <f t="shared" si="4"/>
        <v>21.400000000000006</v>
      </c>
      <c r="Q43" s="35"/>
      <c r="R43" s="35"/>
    </row>
    <row r="44" spans="1:18" s="8" customFormat="1" ht="15.75">
      <c r="A44" s="40">
        <v>21050000</v>
      </c>
      <c r="B44" s="41" t="s">
        <v>85</v>
      </c>
      <c r="C44" s="35">
        <f t="shared" si="0"/>
        <v>0</v>
      </c>
      <c r="D44" s="35">
        <v>0</v>
      </c>
      <c r="E44" s="35"/>
      <c r="F44" s="35"/>
      <c r="G44" s="35">
        <f t="shared" si="12"/>
        <v>1390</v>
      </c>
      <c r="H44" s="35">
        <v>1390</v>
      </c>
      <c r="I44" s="35"/>
      <c r="J44" s="35"/>
      <c r="K44" s="35"/>
      <c r="L44" s="35"/>
      <c r="M44" s="35"/>
      <c r="N44" s="35"/>
      <c r="O44" s="35">
        <f t="shared" si="3"/>
        <v>1390</v>
      </c>
      <c r="P44" s="35">
        <f t="shared" si="4"/>
        <v>1390</v>
      </c>
      <c r="Q44" s="35"/>
      <c r="R44" s="35"/>
    </row>
    <row r="45" spans="1:18" s="8" customFormat="1" ht="47.25">
      <c r="A45" s="40">
        <v>21080900</v>
      </c>
      <c r="B45" s="41" t="s">
        <v>75</v>
      </c>
      <c r="C45" s="35">
        <f t="shared" si="0"/>
        <v>0.5</v>
      </c>
      <c r="D45" s="35">
        <v>0.5</v>
      </c>
      <c r="E45" s="35"/>
      <c r="F45" s="35"/>
      <c r="G45" s="35">
        <f>H45</f>
        <v>3.6</v>
      </c>
      <c r="H45" s="35">
        <v>3.6</v>
      </c>
      <c r="I45" s="35"/>
      <c r="J45" s="35"/>
      <c r="K45" s="35">
        <f>G45/C45*100</f>
        <v>720</v>
      </c>
      <c r="L45" s="35">
        <f>H45/D45*100</f>
        <v>720</v>
      </c>
      <c r="M45" s="35"/>
      <c r="N45" s="35"/>
      <c r="O45" s="35">
        <f t="shared" si="3"/>
        <v>3.1</v>
      </c>
      <c r="P45" s="35">
        <f t="shared" si="4"/>
        <v>3.1</v>
      </c>
      <c r="Q45" s="35"/>
      <c r="R45" s="35"/>
    </row>
    <row r="46" spans="1:18" s="8" customFormat="1" ht="16.5" customHeight="1">
      <c r="A46" s="33">
        <v>21081100</v>
      </c>
      <c r="B46" s="34" t="s">
        <v>13</v>
      </c>
      <c r="C46" s="35">
        <f t="shared" ref="C46" si="13">D46+E46</f>
        <v>21.3</v>
      </c>
      <c r="D46" s="35">
        <v>21.3</v>
      </c>
      <c r="E46" s="35"/>
      <c r="F46" s="35"/>
      <c r="G46" s="35">
        <f t="shared" ref="G46" si="14">H46+I46</f>
        <v>1504.5</v>
      </c>
      <c r="H46" s="35">
        <v>1504.5</v>
      </c>
      <c r="I46" s="35"/>
      <c r="J46" s="35"/>
      <c r="K46" s="35">
        <f t="shared" ref="K46" si="15">G46/C46*100</f>
        <v>7063.3802816901407</v>
      </c>
      <c r="L46" s="35">
        <f t="shared" ref="L46" si="16">H46/D46*100</f>
        <v>7063.3802816901407</v>
      </c>
      <c r="M46" s="35"/>
      <c r="N46" s="35"/>
      <c r="O46" s="35">
        <f t="shared" ref="O46" si="17">G46-C46</f>
        <v>1483.2</v>
      </c>
      <c r="P46" s="35">
        <f t="shared" ref="P46" si="18">H46-D46</f>
        <v>1483.2</v>
      </c>
      <c r="Q46" s="35"/>
      <c r="R46" s="35"/>
    </row>
    <row r="47" spans="1:18" s="8" customFormat="1" ht="34.5" customHeight="1">
      <c r="A47" s="33">
        <v>21110000</v>
      </c>
      <c r="B47" s="34" t="s">
        <v>87</v>
      </c>
      <c r="C47" s="35">
        <f t="shared" si="0"/>
        <v>0</v>
      </c>
      <c r="D47" s="35"/>
      <c r="E47" s="35"/>
      <c r="F47" s="35"/>
      <c r="G47" s="35">
        <f t="shared" si="12"/>
        <v>13.6</v>
      </c>
      <c r="H47" s="35"/>
      <c r="I47" s="35">
        <v>13.6</v>
      </c>
      <c r="J47" s="35"/>
      <c r="K47" s="35"/>
      <c r="L47" s="35"/>
      <c r="M47" s="35"/>
      <c r="N47" s="35"/>
      <c r="O47" s="35">
        <f t="shared" si="3"/>
        <v>13.6</v>
      </c>
      <c r="P47" s="35"/>
      <c r="Q47" s="35">
        <f>I47-E47</f>
        <v>13.6</v>
      </c>
      <c r="R47" s="35"/>
    </row>
    <row r="48" spans="1:18" s="8" customFormat="1" ht="31.5">
      <c r="A48" s="32">
        <v>22000000</v>
      </c>
      <c r="B48" s="29" t="s">
        <v>19</v>
      </c>
      <c r="C48" s="31">
        <f t="shared" si="0"/>
        <v>4279.1000000000004</v>
      </c>
      <c r="D48" s="31">
        <f>D49+D54+D55</f>
        <v>4279.1000000000004</v>
      </c>
      <c r="E48" s="31"/>
      <c r="F48" s="31"/>
      <c r="G48" s="31">
        <f t="shared" si="12"/>
        <v>5449.9</v>
      </c>
      <c r="H48" s="31">
        <f>H49+H54+H55</f>
        <v>5449.9</v>
      </c>
      <c r="I48" s="31"/>
      <c r="J48" s="31"/>
      <c r="K48" s="31">
        <f t="shared" si="1"/>
        <v>127.3608936458601</v>
      </c>
      <c r="L48" s="31">
        <f t="shared" si="2"/>
        <v>127.3608936458601</v>
      </c>
      <c r="M48" s="31"/>
      <c r="N48" s="31"/>
      <c r="O48" s="31">
        <f t="shared" si="3"/>
        <v>1170.7999999999993</v>
      </c>
      <c r="P48" s="31">
        <f t="shared" si="4"/>
        <v>1170.7999999999993</v>
      </c>
      <c r="Q48" s="31"/>
      <c r="R48" s="31"/>
    </row>
    <row r="49" spans="1:18" s="13" customFormat="1" ht="15.75">
      <c r="A49" s="32">
        <v>22010000</v>
      </c>
      <c r="B49" s="32" t="s">
        <v>36</v>
      </c>
      <c r="C49" s="31">
        <f>D49+E49</f>
        <v>1465.4999999999998</v>
      </c>
      <c r="D49" s="31">
        <f>D51+D52+D50+D53</f>
        <v>1465.4999999999998</v>
      </c>
      <c r="E49" s="31"/>
      <c r="F49" s="31"/>
      <c r="G49" s="31">
        <f t="shared" si="12"/>
        <v>3408.3999999999996</v>
      </c>
      <c r="H49" s="31">
        <f>H50+H51+H52+H53</f>
        <v>3408.3999999999996</v>
      </c>
      <c r="I49" s="31"/>
      <c r="J49" s="31"/>
      <c r="K49" s="31">
        <f t="shared" si="1"/>
        <v>232.57591265779598</v>
      </c>
      <c r="L49" s="31">
        <f t="shared" si="2"/>
        <v>232.57591265779598</v>
      </c>
      <c r="M49" s="31"/>
      <c r="N49" s="31"/>
      <c r="O49" s="31">
        <f t="shared" si="3"/>
        <v>1942.8999999999999</v>
      </c>
      <c r="P49" s="31">
        <f t="shared" si="4"/>
        <v>1942.8999999999999</v>
      </c>
      <c r="Q49" s="31"/>
      <c r="R49" s="31"/>
    </row>
    <row r="50" spans="1:18" s="13" customFormat="1" ht="31.5">
      <c r="A50" s="33">
        <v>22010300</v>
      </c>
      <c r="B50" s="34" t="s">
        <v>76</v>
      </c>
      <c r="C50" s="35">
        <f t="shared" si="0"/>
        <v>35</v>
      </c>
      <c r="D50" s="35">
        <v>35</v>
      </c>
      <c r="E50" s="31"/>
      <c r="F50" s="31"/>
      <c r="G50" s="35">
        <f>H50</f>
        <v>96.4</v>
      </c>
      <c r="H50" s="35">
        <v>96.4</v>
      </c>
      <c r="I50" s="31"/>
      <c r="J50" s="31"/>
      <c r="K50" s="35">
        <f t="shared" si="1"/>
        <v>275.42857142857144</v>
      </c>
      <c r="L50" s="35">
        <f t="shared" si="2"/>
        <v>275.42857142857144</v>
      </c>
      <c r="M50" s="31"/>
      <c r="N50" s="31"/>
      <c r="O50" s="35">
        <f t="shared" si="3"/>
        <v>61.400000000000006</v>
      </c>
      <c r="P50" s="35">
        <f t="shared" si="4"/>
        <v>61.400000000000006</v>
      </c>
      <c r="Q50" s="31"/>
      <c r="R50" s="31"/>
    </row>
    <row r="51" spans="1:18" s="8" customFormat="1" ht="15.75">
      <c r="A51" s="33">
        <v>22012500</v>
      </c>
      <c r="B51" s="34" t="s">
        <v>60</v>
      </c>
      <c r="C51" s="35">
        <f t="shared" si="0"/>
        <v>1293.0999999999999</v>
      </c>
      <c r="D51" s="35">
        <v>1293.0999999999999</v>
      </c>
      <c r="E51" s="35"/>
      <c r="F51" s="35"/>
      <c r="G51" s="35">
        <f t="shared" si="12"/>
        <v>3107.7</v>
      </c>
      <c r="H51" s="35">
        <v>3107.7</v>
      </c>
      <c r="I51" s="35"/>
      <c r="J51" s="35"/>
      <c r="K51" s="35">
        <f t="shared" si="1"/>
        <v>240.32944087850899</v>
      </c>
      <c r="L51" s="35">
        <f t="shared" si="2"/>
        <v>240.32944087850899</v>
      </c>
      <c r="M51" s="35"/>
      <c r="N51" s="35"/>
      <c r="O51" s="35">
        <f t="shared" si="3"/>
        <v>1814.6</v>
      </c>
      <c r="P51" s="35">
        <f t="shared" si="4"/>
        <v>1814.6</v>
      </c>
      <c r="Q51" s="35"/>
      <c r="R51" s="35"/>
    </row>
    <row r="52" spans="1:18" s="8" customFormat="1" ht="31.5">
      <c r="A52" s="33">
        <v>22012600</v>
      </c>
      <c r="B52" s="34" t="s">
        <v>69</v>
      </c>
      <c r="C52" s="35">
        <f t="shared" si="0"/>
        <v>132.6</v>
      </c>
      <c r="D52" s="35">
        <v>132.6</v>
      </c>
      <c r="E52" s="35"/>
      <c r="F52" s="35"/>
      <c r="G52" s="35">
        <f t="shared" si="12"/>
        <v>183.7</v>
      </c>
      <c r="H52" s="35">
        <v>183.7</v>
      </c>
      <c r="I52" s="35"/>
      <c r="J52" s="35"/>
      <c r="K52" s="35">
        <f t="shared" si="1"/>
        <v>138.53695324283558</v>
      </c>
      <c r="L52" s="35">
        <f t="shared" si="2"/>
        <v>138.53695324283558</v>
      </c>
      <c r="M52" s="35"/>
      <c r="N52" s="35"/>
      <c r="O52" s="35">
        <f t="shared" si="3"/>
        <v>51.099999999999994</v>
      </c>
      <c r="P52" s="35">
        <f t="shared" si="4"/>
        <v>51.099999999999994</v>
      </c>
      <c r="Q52" s="35"/>
      <c r="R52" s="35"/>
    </row>
    <row r="53" spans="1:18" s="8" customFormat="1" ht="63">
      <c r="A53" s="33">
        <v>22012900</v>
      </c>
      <c r="B53" s="34" t="s">
        <v>77</v>
      </c>
      <c r="C53" s="35">
        <f t="shared" si="0"/>
        <v>4.8</v>
      </c>
      <c r="D53" s="35">
        <v>4.8</v>
      </c>
      <c r="E53" s="35"/>
      <c r="F53" s="35"/>
      <c r="G53" s="35">
        <f t="shared" si="12"/>
        <v>20.6</v>
      </c>
      <c r="H53" s="35">
        <v>20.6</v>
      </c>
      <c r="I53" s="35"/>
      <c r="J53" s="35"/>
      <c r="K53" s="35">
        <f t="shared" si="1"/>
        <v>429.16666666666669</v>
      </c>
      <c r="L53" s="35">
        <f t="shared" si="2"/>
        <v>429.16666666666669</v>
      </c>
      <c r="M53" s="35"/>
      <c r="N53" s="35"/>
      <c r="O53" s="35">
        <f t="shared" si="3"/>
        <v>15.8</v>
      </c>
      <c r="P53" s="35">
        <f t="shared" si="4"/>
        <v>15.8</v>
      </c>
      <c r="Q53" s="35"/>
      <c r="R53" s="35"/>
    </row>
    <row r="54" spans="1:18" s="27" customFormat="1" ht="31.5">
      <c r="A54" s="32">
        <v>22080400</v>
      </c>
      <c r="B54" s="29" t="s">
        <v>42</v>
      </c>
      <c r="C54" s="31">
        <f t="shared" si="0"/>
        <v>2167.5</v>
      </c>
      <c r="D54" s="31">
        <v>2167.5</v>
      </c>
      <c r="E54" s="31"/>
      <c r="F54" s="31"/>
      <c r="G54" s="31">
        <f t="shared" si="12"/>
        <v>2020.7</v>
      </c>
      <c r="H54" s="31">
        <v>2020.7</v>
      </c>
      <c r="I54" s="31"/>
      <c r="J54" s="31"/>
      <c r="K54" s="31">
        <f t="shared" si="1"/>
        <v>93.227220299884664</v>
      </c>
      <c r="L54" s="31">
        <f t="shared" si="2"/>
        <v>93.227220299884664</v>
      </c>
      <c r="M54" s="31"/>
      <c r="N54" s="31"/>
      <c r="O54" s="31">
        <f t="shared" si="3"/>
        <v>-146.79999999999995</v>
      </c>
      <c r="P54" s="31">
        <f t="shared" si="4"/>
        <v>-146.79999999999995</v>
      </c>
      <c r="Q54" s="31"/>
      <c r="R54" s="31"/>
    </row>
    <row r="55" spans="1:18" s="27" customFormat="1" ht="15.75">
      <c r="A55" s="32">
        <v>22090000</v>
      </c>
      <c r="B55" s="32" t="s">
        <v>12</v>
      </c>
      <c r="C55" s="31">
        <f t="shared" si="0"/>
        <v>646.1</v>
      </c>
      <c r="D55" s="31">
        <v>646.1</v>
      </c>
      <c r="E55" s="31"/>
      <c r="F55" s="31"/>
      <c r="G55" s="31">
        <f t="shared" si="12"/>
        <v>20.8</v>
      </c>
      <c r="H55" s="31">
        <v>20.8</v>
      </c>
      <c r="I55" s="31"/>
      <c r="J55" s="31"/>
      <c r="K55" s="31">
        <f t="shared" si="1"/>
        <v>3.2193158953722336</v>
      </c>
      <c r="L55" s="31">
        <f t="shared" si="2"/>
        <v>3.2193158953722336</v>
      </c>
      <c r="M55" s="31"/>
      <c r="N55" s="31"/>
      <c r="O55" s="31">
        <f t="shared" si="3"/>
        <v>-625.30000000000007</v>
      </c>
      <c r="P55" s="31">
        <f t="shared" si="4"/>
        <v>-625.30000000000007</v>
      </c>
      <c r="Q55" s="31"/>
      <c r="R55" s="31"/>
    </row>
    <row r="56" spans="1:18" s="8" customFormat="1" ht="15.75">
      <c r="A56" s="32">
        <v>24000000</v>
      </c>
      <c r="B56" s="32" t="s">
        <v>14</v>
      </c>
      <c r="C56" s="31">
        <f>C57+C61</f>
        <v>11764.4</v>
      </c>
      <c r="D56" s="31">
        <f>D57</f>
        <v>2390.9</v>
      </c>
      <c r="E56" s="31">
        <f>E57+E61</f>
        <v>9373.5</v>
      </c>
      <c r="F56" s="31">
        <f>F57+F61</f>
        <v>9076.2999999999993</v>
      </c>
      <c r="G56" s="31">
        <f>G57+G61</f>
        <v>3776.7</v>
      </c>
      <c r="H56" s="31">
        <f>H57</f>
        <v>1202.5</v>
      </c>
      <c r="I56" s="31">
        <f>I57+I61</f>
        <v>2574.1999999999998</v>
      </c>
      <c r="J56" s="31">
        <f>J57+J61</f>
        <v>2550.1</v>
      </c>
      <c r="K56" s="31">
        <f t="shared" si="1"/>
        <v>32.102784672401476</v>
      </c>
      <c r="L56" s="31">
        <f t="shared" si="2"/>
        <v>50.294868041323348</v>
      </c>
      <c r="M56" s="31">
        <f>I56/E56*100</f>
        <v>27.462527337707364</v>
      </c>
      <c r="N56" s="31">
        <f>J56/F56*100</f>
        <v>28.096250674834462</v>
      </c>
      <c r="O56" s="31">
        <f t="shared" si="3"/>
        <v>-7987.7</v>
      </c>
      <c r="P56" s="31">
        <f t="shared" si="4"/>
        <v>-1188.4000000000001</v>
      </c>
      <c r="Q56" s="31">
        <f>I56-E56</f>
        <v>-6799.3</v>
      </c>
      <c r="R56" s="31">
        <f>J56-F56</f>
        <v>-6526.1999999999989</v>
      </c>
    </row>
    <row r="57" spans="1:18" s="8" customFormat="1" ht="15.75">
      <c r="A57" s="32">
        <v>24060000</v>
      </c>
      <c r="B57" s="32" t="s">
        <v>1</v>
      </c>
      <c r="C57" s="31">
        <f>D57+E57</f>
        <v>2688.1</v>
      </c>
      <c r="D57" s="31">
        <f>D58+D60+D59</f>
        <v>2390.9</v>
      </c>
      <c r="E57" s="31">
        <f>E58+E60</f>
        <v>297.2</v>
      </c>
      <c r="F57" s="31"/>
      <c r="G57" s="31">
        <f t="shared" ref="G57:G67" si="19">H57+I57</f>
        <v>1226.5999999999999</v>
      </c>
      <c r="H57" s="31">
        <f>H58+H60</f>
        <v>1202.5</v>
      </c>
      <c r="I57" s="31">
        <f>I58+I60</f>
        <v>24.1</v>
      </c>
      <c r="J57" s="31"/>
      <c r="K57" s="31">
        <f t="shared" si="1"/>
        <v>45.63074290390982</v>
      </c>
      <c r="L57" s="31">
        <f t="shared" si="2"/>
        <v>50.294868041323348</v>
      </c>
      <c r="M57" s="31">
        <f>I57/E57*100</f>
        <v>8.1090174966352642</v>
      </c>
      <c r="N57" s="31"/>
      <c r="O57" s="31">
        <f t="shared" si="3"/>
        <v>-1461.5</v>
      </c>
      <c r="P57" s="31">
        <f t="shared" si="4"/>
        <v>-1188.4000000000001</v>
      </c>
      <c r="Q57" s="31">
        <f>I57-E57</f>
        <v>-273.09999999999997</v>
      </c>
      <c r="R57" s="31"/>
    </row>
    <row r="58" spans="1:18" s="8" customFormat="1" ht="20.25" customHeight="1">
      <c r="A58" s="33">
        <v>24060300</v>
      </c>
      <c r="B58" s="33" t="s">
        <v>1</v>
      </c>
      <c r="C58" s="35">
        <f t="shared" si="0"/>
        <v>2390.9</v>
      </c>
      <c r="D58" s="35">
        <v>2390.9</v>
      </c>
      <c r="E58" s="35"/>
      <c r="F58" s="35"/>
      <c r="G58" s="35">
        <f t="shared" si="19"/>
        <v>1202.5</v>
      </c>
      <c r="H58" s="35">
        <v>1202.5</v>
      </c>
      <c r="I58" s="35"/>
      <c r="J58" s="35"/>
      <c r="K58" s="35">
        <f t="shared" si="1"/>
        <v>50.294868041323348</v>
      </c>
      <c r="L58" s="35">
        <f t="shared" si="2"/>
        <v>50.294868041323348</v>
      </c>
      <c r="M58" s="35"/>
      <c r="N58" s="35"/>
      <c r="O58" s="35">
        <f t="shared" si="3"/>
        <v>-1188.4000000000001</v>
      </c>
      <c r="P58" s="35">
        <f t="shared" si="4"/>
        <v>-1188.4000000000001</v>
      </c>
      <c r="Q58" s="35"/>
      <c r="R58" s="35"/>
    </row>
    <row r="59" spans="1:18" s="8" customFormat="1" ht="15.75" hidden="1">
      <c r="A59" s="33">
        <v>24060600</v>
      </c>
      <c r="B59" s="33" t="s">
        <v>80</v>
      </c>
      <c r="C59" s="35">
        <f t="shared" si="0"/>
        <v>0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</row>
    <row r="60" spans="1:18" s="12" customFormat="1" ht="31.5">
      <c r="A60" s="33">
        <v>24062100</v>
      </c>
      <c r="B60" s="34" t="s">
        <v>24</v>
      </c>
      <c r="C60" s="35">
        <f t="shared" si="0"/>
        <v>297.2</v>
      </c>
      <c r="D60" s="35"/>
      <c r="E60" s="35">
        <v>297.2</v>
      </c>
      <c r="F60" s="35"/>
      <c r="G60" s="35">
        <f t="shared" si="19"/>
        <v>24.1</v>
      </c>
      <c r="H60" s="35"/>
      <c r="I60" s="35">
        <v>24.1</v>
      </c>
      <c r="J60" s="35"/>
      <c r="K60" s="35">
        <f t="shared" si="1"/>
        <v>8.1090174966352642</v>
      </c>
      <c r="L60" s="35"/>
      <c r="M60" s="35">
        <f>I60/E60*100</f>
        <v>8.1090174966352642</v>
      </c>
      <c r="N60" s="35"/>
      <c r="O60" s="35">
        <f t="shared" si="3"/>
        <v>-273.09999999999997</v>
      </c>
      <c r="P60" s="35"/>
      <c r="Q60" s="35">
        <f>I60-E60</f>
        <v>-273.09999999999997</v>
      </c>
      <c r="R60" s="35"/>
    </row>
    <row r="61" spans="1:18" s="12" customFormat="1" ht="31.5">
      <c r="A61" s="32">
        <v>24170000</v>
      </c>
      <c r="B61" s="29" t="s">
        <v>37</v>
      </c>
      <c r="C61" s="31">
        <f t="shared" si="0"/>
        <v>9076.2999999999993</v>
      </c>
      <c r="D61" s="31"/>
      <c r="E61" s="31">
        <v>9076.2999999999993</v>
      </c>
      <c r="F61" s="31">
        <v>9076.2999999999993</v>
      </c>
      <c r="G61" s="31">
        <f t="shared" si="19"/>
        <v>2550.1</v>
      </c>
      <c r="H61" s="31"/>
      <c r="I61" s="31">
        <v>2550.1</v>
      </c>
      <c r="J61" s="31">
        <v>2550.1</v>
      </c>
      <c r="K61" s="31">
        <f t="shared" si="1"/>
        <v>28.096250674834462</v>
      </c>
      <c r="L61" s="31"/>
      <c r="M61" s="31">
        <f>I61/E61*100</f>
        <v>28.096250674834462</v>
      </c>
      <c r="N61" s="31">
        <f t="shared" ref="N61" si="20">J61/F61*100</f>
        <v>28.096250674834462</v>
      </c>
      <c r="O61" s="31">
        <f t="shared" si="3"/>
        <v>-6526.1999999999989</v>
      </c>
      <c r="P61" s="31"/>
      <c r="Q61" s="31">
        <f>I61-E61</f>
        <v>-6526.1999999999989</v>
      </c>
      <c r="R61" s="31">
        <f>J61-F61</f>
        <v>-6526.1999999999989</v>
      </c>
    </row>
    <row r="62" spans="1:18" s="8" customFormat="1" ht="15.75">
      <c r="A62" s="32">
        <v>25000000</v>
      </c>
      <c r="B62" s="29" t="s">
        <v>0</v>
      </c>
      <c r="C62" s="31">
        <f t="shared" si="0"/>
        <v>6828</v>
      </c>
      <c r="D62" s="31"/>
      <c r="E62" s="31">
        <v>6828</v>
      </c>
      <c r="F62" s="31"/>
      <c r="G62" s="31">
        <f t="shared" si="19"/>
        <v>14725</v>
      </c>
      <c r="H62" s="31"/>
      <c r="I62" s="31">
        <v>14725</v>
      </c>
      <c r="J62" s="31"/>
      <c r="K62" s="31">
        <f t="shared" si="1"/>
        <v>215.65612185120094</v>
      </c>
      <c r="L62" s="31"/>
      <c r="M62" s="31">
        <f>I62/E62*100</f>
        <v>215.65612185120094</v>
      </c>
      <c r="N62" s="31"/>
      <c r="O62" s="31">
        <f t="shared" si="3"/>
        <v>7897</v>
      </c>
      <c r="P62" s="31"/>
      <c r="Q62" s="31">
        <f>I62-E62</f>
        <v>7897</v>
      </c>
      <c r="R62" s="31">
        <f>J62-F62</f>
        <v>0</v>
      </c>
    </row>
    <row r="63" spans="1:18" s="8" customFormat="1" ht="15.75">
      <c r="A63" s="29">
        <v>30000000</v>
      </c>
      <c r="B63" s="42" t="s">
        <v>2</v>
      </c>
      <c r="C63" s="31">
        <f t="shared" si="0"/>
        <v>258.10000000000002</v>
      </c>
      <c r="D63" s="31">
        <f>D64+D65+D66</f>
        <v>14.5</v>
      </c>
      <c r="E63" s="31">
        <f>E64+E65+E66</f>
        <v>243.6</v>
      </c>
      <c r="F63" s="31">
        <f>F64+F65+F66</f>
        <v>243.6</v>
      </c>
      <c r="G63" s="31">
        <f t="shared" si="19"/>
        <v>45.3</v>
      </c>
      <c r="H63" s="31">
        <f>H64+H65+H66</f>
        <v>13.9</v>
      </c>
      <c r="I63" s="31">
        <f>I64+I65+I66</f>
        <v>31.4</v>
      </c>
      <c r="J63" s="31">
        <f>J64+J65+J66</f>
        <v>31.4</v>
      </c>
      <c r="K63" s="31">
        <f t="shared" si="1"/>
        <v>17.551336691204959</v>
      </c>
      <c r="L63" s="31">
        <f t="shared" si="2"/>
        <v>95.862068965517238</v>
      </c>
      <c r="M63" s="31">
        <f>I63/E63*100</f>
        <v>12.889983579638752</v>
      </c>
      <c r="N63" s="31">
        <f>J63/F63*100</f>
        <v>12.889983579638752</v>
      </c>
      <c r="O63" s="31">
        <f t="shared" si="3"/>
        <v>-212.8</v>
      </c>
      <c r="P63" s="31">
        <f t="shared" si="4"/>
        <v>-0.59999999999999964</v>
      </c>
      <c r="Q63" s="31">
        <f>I63-E63</f>
        <v>-212.2</v>
      </c>
      <c r="R63" s="31">
        <f>J63-F63</f>
        <v>-212.2</v>
      </c>
    </row>
    <row r="64" spans="1:18" s="12" customFormat="1" ht="47.25">
      <c r="A64" s="34">
        <v>31010200</v>
      </c>
      <c r="B64" s="34" t="s">
        <v>27</v>
      </c>
      <c r="C64" s="35">
        <f t="shared" si="0"/>
        <v>14.5</v>
      </c>
      <c r="D64" s="35">
        <v>14.5</v>
      </c>
      <c r="E64" s="35"/>
      <c r="F64" s="35"/>
      <c r="G64" s="35">
        <f t="shared" si="19"/>
        <v>13.9</v>
      </c>
      <c r="H64" s="35">
        <v>13.9</v>
      </c>
      <c r="I64" s="35"/>
      <c r="J64" s="35"/>
      <c r="K64" s="35">
        <f t="shared" si="1"/>
        <v>95.862068965517238</v>
      </c>
      <c r="L64" s="35">
        <f t="shared" si="2"/>
        <v>95.862068965517238</v>
      </c>
      <c r="M64" s="35"/>
      <c r="N64" s="35"/>
      <c r="O64" s="35">
        <f t="shared" si="3"/>
        <v>-0.59999999999999964</v>
      </c>
      <c r="P64" s="35">
        <f t="shared" si="4"/>
        <v>-0.59999999999999964</v>
      </c>
      <c r="Q64" s="35"/>
      <c r="R64" s="35"/>
    </row>
    <row r="65" spans="1:22" s="12" customFormat="1" ht="31.5">
      <c r="A65" s="33">
        <v>31030000</v>
      </c>
      <c r="B65" s="34" t="s">
        <v>28</v>
      </c>
      <c r="C65" s="35">
        <f t="shared" si="0"/>
        <v>0</v>
      </c>
      <c r="D65" s="35"/>
      <c r="E65" s="35"/>
      <c r="F65" s="35"/>
      <c r="G65" s="35">
        <f t="shared" si="19"/>
        <v>0</v>
      </c>
      <c r="H65" s="35"/>
      <c r="I65" s="35">
        <v>0</v>
      </c>
      <c r="J65" s="35">
        <v>0</v>
      </c>
      <c r="K65" s="35"/>
      <c r="L65" s="35"/>
      <c r="M65" s="35"/>
      <c r="N65" s="35"/>
      <c r="O65" s="35"/>
      <c r="P65" s="35"/>
      <c r="Q65" s="35"/>
      <c r="R65" s="35"/>
    </row>
    <row r="66" spans="1:22" s="12" customFormat="1" ht="31.5">
      <c r="A66" s="33">
        <v>33010000</v>
      </c>
      <c r="B66" s="34" t="s">
        <v>29</v>
      </c>
      <c r="C66" s="35">
        <f t="shared" si="0"/>
        <v>243.6</v>
      </c>
      <c r="D66" s="35"/>
      <c r="E66" s="35">
        <v>243.6</v>
      </c>
      <c r="F66" s="35">
        <v>243.6</v>
      </c>
      <c r="G66" s="35">
        <f t="shared" si="19"/>
        <v>31.4</v>
      </c>
      <c r="H66" s="35"/>
      <c r="I66" s="35">
        <v>31.4</v>
      </c>
      <c r="J66" s="35">
        <v>31.4</v>
      </c>
      <c r="K66" s="35">
        <f t="shared" si="1"/>
        <v>12.889983579638752</v>
      </c>
      <c r="L66" s="35"/>
      <c r="M66" s="35">
        <f>I66/E66*100</f>
        <v>12.889983579638752</v>
      </c>
      <c r="N66" s="35">
        <f>J66/F66*100</f>
        <v>12.889983579638752</v>
      </c>
      <c r="O66" s="35">
        <f t="shared" si="3"/>
        <v>-212.2</v>
      </c>
      <c r="P66" s="35"/>
      <c r="Q66" s="35">
        <f>I66-E66</f>
        <v>-212.2</v>
      </c>
      <c r="R66" s="35">
        <f>J66-F66</f>
        <v>-212.2</v>
      </c>
    </row>
    <row r="67" spans="1:22" s="27" customFormat="1" ht="15.75">
      <c r="A67" s="29">
        <v>50000000</v>
      </c>
      <c r="B67" s="42" t="s">
        <v>15</v>
      </c>
      <c r="C67" s="31">
        <f t="shared" si="0"/>
        <v>5004.3999999999996</v>
      </c>
      <c r="D67" s="31"/>
      <c r="E67" s="31">
        <f>E69</f>
        <v>5004.3999999999996</v>
      </c>
      <c r="F67" s="31"/>
      <c r="G67" s="31">
        <f t="shared" si="19"/>
        <v>57950.1</v>
      </c>
      <c r="H67" s="31"/>
      <c r="I67" s="31">
        <f>I69</f>
        <v>57950.1</v>
      </c>
      <c r="J67" s="31"/>
      <c r="K67" s="31">
        <f t="shared" ref="K67:M68" si="21">G67/C67*100</f>
        <v>1157.9829749820158</v>
      </c>
      <c r="L67" s="31"/>
      <c r="M67" s="31">
        <f t="shared" si="21"/>
        <v>1157.9829749820158</v>
      </c>
      <c r="N67" s="31"/>
      <c r="O67" s="31">
        <f t="shared" si="3"/>
        <v>52945.7</v>
      </c>
      <c r="P67" s="31"/>
      <c r="Q67" s="31">
        <f>I67-E67</f>
        <v>52945.7</v>
      </c>
      <c r="R67" s="31"/>
    </row>
    <row r="68" spans="1:22" s="27" customFormat="1" ht="15.75">
      <c r="A68" s="29">
        <v>50100000</v>
      </c>
      <c r="B68" s="29" t="s">
        <v>34</v>
      </c>
      <c r="C68" s="31">
        <f>E68</f>
        <v>5004.3999999999996</v>
      </c>
      <c r="D68" s="31"/>
      <c r="E68" s="31">
        <f>E69</f>
        <v>5004.3999999999996</v>
      </c>
      <c r="F68" s="31"/>
      <c r="G68" s="31">
        <f>I68</f>
        <v>57950.1</v>
      </c>
      <c r="H68" s="31"/>
      <c r="I68" s="31">
        <f>I69</f>
        <v>57950.1</v>
      </c>
      <c r="J68" s="31"/>
      <c r="K68" s="31">
        <f t="shared" si="21"/>
        <v>1157.9829749820158</v>
      </c>
      <c r="L68" s="31"/>
      <c r="M68" s="31">
        <f t="shared" si="21"/>
        <v>1157.9829749820158</v>
      </c>
      <c r="N68" s="31"/>
      <c r="O68" s="31">
        <f t="shared" si="3"/>
        <v>52945.7</v>
      </c>
      <c r="P68" s="31"/>
      <c r="Q68" s="31">
        <f>I68-E68</f>
        <v>52945.7</v>
      </c>
      <c r="R68" s="31"/>
    </row>
    <row r="69" spans="1:22" s="12" customFormat="1" ht="31.5">
      <c r="A69" s="33">
        <v>50110000</v>
      </c>
      <c r="B69" s="34" t="s">
        <v>16</v>
      </c>
      <c r="C69" s="35">
        <f t="shared" si="0"/>
        <v>5004.3999999999996</v>
      </c>
      <c r="D69" s="35"/>
      <c r="E69" s="35">
        <v>5004.3999999999996</v>
      </c>
      <c r="F69" s="35"/>
      <c r="G69" s="35">
        <f>H69+I69</f>
        <v>57950.1</v>
      </c>
      <c r="H69" s="35"/>
      <c r="I69" s="35">
        <v>57950.1</v>
      </c>
      <c r="J69" s="35"/>
      <c r="K69" s="35">
        <f>G69/C69*100</f>
        <v>1157.9829749820158</v>
      </c>
      <c r="L69" s="35"/>
      <c r="M69" s="35">
        <f>I69/E69*100</f>
        <v>1157.9829749820158</v>
      </c>
      <c r="N69" s="35"/>
      <c r="O69" s="35">
        <f t="shared" si="3"/>
        <v>52945.7</v>
      </c>
      <c r="P69" s="35"/>
      <c r="Q69" s="35">
        <f>I69-E69</f>
        <v>52945.7</v>
      </c>
      <c r="R69" s="35"/>
    </row>
    <row r="70" spans="1:22" s="12" customFormat="1" ht="15.75">
      <c r="A70" s="32"/>
      <c r="B70" s="30" t="s">
        <v>3</v>
      </c>
      <c r="C70" s="31">
        <f t="shared" si="0"/>
        <v>307445.29999999993</v>
      </c>
      <c r="D70" s="31">
        <f>D10+D41+D63</f>
        <v>285827.59999999992</v>
      </c>
      <c r="E70" s="31">
        <f>E10+E41+E63+E67</f>
        <v>21617.699999999997</v>
      </c>
      <c r="F70" s="31">
        <f>F10+F41+F63+F67</f>
        <v>9319.9</v>
      </c>
      <c r="G70" s="31">
        <f>H70+I70</f>
        <v>425995.20000000007</v>
      </c>
      <c r="H70" s="31">
        <f>H10+H41+H63</f>
        <v>350422.60000000003</v>
      </c>
      <c r="I70" s="31">
        <f>I10+I41+I63+I67</f>
        <v>75572.600000000006</v>
      </c>
      <c r="J70" s="31">
        <f>J10+J41+J63+J67</f>
        <v>2581.5</v>
      </c>
      <c r="K70" s="31">
        <f t="shared" si="1"/>
        <v>138.55967224088323</v>
      </c>
      <c r="L70" s="31">
        <f t="shared" si="2"/>
        <v>122.59928712272716</v>
      </c>
      <c r="M70" s="31">
        <f>I70/E70*100</f>
        <v>349.58668128431805</v>
      </c>
      <c r="N70" s="31">
        <f>J70/F70*100</f>
        <v>27.69879505144905</v>
      </c>
      <c r="O70" s="31">
        <f t="shared" si="3"/>
        <v>118549.90000000014</v>
      </c>
      <c r="P70" s="31">
        <f t="shared" si="4"/>
        <v>64595.000000000116</v>
      </c>
      <c r="Q70" s="31">
        <f>I70-E70</f>
        <v>53954.900000000009</v>
      </c>
      <c r="R70" s="31">
        <f>J70-F70</f>
        <v>-6738.4</v>
      </c>
    </row>
    <row r="71" spans="1:22" s="12" customFormat="1" ht="15.75">
      <c r="A71" s="29">
        <v>40000000</v>
      </c>
      <c r="B71" s="42" t="s">
        <v>17</v>
      </c>
      <c r="C71" s="47">
        <f t="shared" si="0"/>
        <v>120440.553</v>
      </c>
      <c r="D71" s="47">
        <f t="shared" ref="D71:F72" si="22">D72</f>
        <v>113941.84699999999</v>
      </c>
      <c r="E71" s="47">
        <f t="shared" si="22"/>
        <v>6498.7060000000001</v>
      </c>
      <c r="F71" s="47">
        <f t="shared" si="22"/>
        <v>6498.7060000000001</v>
      </c>
      <c r="G71" s="47">
        <f>H71+I71</f>
        <v>192637.364</v>
      </c>
      <c r="H71" s="47">
        <f t="shared" ref="H71:J72" si="23">H72</f>
        <v>192467.364</v>
      </c>
      <c r="I71" s="47">
        <f t="shared" si="23"/>
        <v>170</v>
      </c>
      <c r="J71" s="47">
        <f t="shared" si="23"/>
        <v>0</v>
      </c>
      <c r="K71" s="31">
        <f t="shared" si="1"/>
        <v>159.94393848390916</v>
      </c>
      <c r="L71" s="31">
        <f t="shared" si="2"/>
        <v>168.91718808103928</v>
      </c>
      <c r="M71" s="31">
        <f>I71/E71*100</f>
        <v>2.6159053817790801</v>
      </c>
      <c r="N71" s="31"/>
      <c r="O71" s="31">
        <f>G71-C71</f>
        <v>72196.811000000002</v>
      </c>
      <c r="P71" s="31">
        <f t="shared" si="4"/>
        <v>78525.517000000007</v>
      </c>
      <c r="Q71" s="31">
        <f t="shared" ref="Q71:Q72" si="24">I71-E71</f>
        <v>-6328.7060000000001</v>
      </c>
      <c r="R71" s="31"/>
    </row>
    <row r="72" spans="1:22" s="12" customFormat="1" ht="15.75">
      <c r="A72" s="32">
        <v>41000000</v>
      </c>
      <c r="B72" s="29" t="s">
        <v>4</v>
      </c>
      <c r="C72" s="47">
        <f t="shared" si="0"/>
        <v>120440.553</v>
      </c>
      <c r="D72" s="47">
        <f t="shared" si="22"/>
        <v>113941.84699999999</v>
      </c>
      <c r="E72" s="47">
        <f t="shared" si="22"/>
        <v>6498.7060000000001</v>
      </c>
      <c r="F72" s="47">
        <f t="shared" si="22"/>
        <v>6498.7060000000001</v>
      </c>
      <c r="G72" s="47">
        <f>H72+I72</f>
        <v>192637.364</v>
      </c>
      <c r="H72" s="47">
        <f t="shared" si="23"/>
        <v>192467.364</v>
      </c>
      <c r="I72" s="47">
        <f t="shared" si="23"/>
        <v>170</v>
      </c>
      <c r="J72" s="47">
        <f t="shared" si="23"/>
        <v>0</v>
      </c>
      <c r="K72" s="31">
        <f t="shared" si="1"/>
        <v>159.94393848390916</v>
      </c>
      <c r="L72" s="31">
        <f t="shared" si="2"/>
        <v>168.91718808103928</v>
      </c>
      <c r="M72" s="31">
        <f>I72/E72*100</f>
        <v>2.6159053817790801</v>
      </c>
      <c r="N72" s="31"/>
      <c r="O72" s="31">
        <f t="shared" si="3"/>
        <v>72196.811000000002</v>
      </c>
      <c r="P72" s="31">
        <f t="shared" si="4"/>
        <v>78525.517000000007</v>
      </c>
      <c r="Q72" s="31">
        <f t="shared" si="24"/>
        <v>-6328.7060000000001</v>
      </c>
      <c r="R72" s="31"/>
    </row>
    <row r="73" spans="1:22" s="12" customFormat="1" ht="17.25" customHeight="1">
      <c r="A73" s="36">
        <v>41030000</v>
      </c>
      <c r="B73" s="11" t="s">
        <v>35</v>
      </c>
      <c r="C73" s="47">
        <f>D73+E73</f>
        <v>120440.553</v>
      </c>
      <c r="D73" s="47">
        <f>SUM(D74:D84)</f>
        <v>113941.84699999999</v>
      </c>
      <c r="E73" s="47">
        <f>SUM(E74:E84)</f>
        <v>6498.7060000000001</v>
      </c>
      <c r="F73" s="47">
        <f>SUM(F74:F84)</f>
        <v>6498.7060000000001</v>
      </c>
      <c r="G73" s="47">
        <f>SUM(G74:G84)</f>
        <v>192637.364</v>
      </c>
      <c r="H73" s="47">
        <f>SUM(H74:H84)</f>
        <v>192467.364</v>
      </c>
      <c r="I73" s="47">
        <f>I74+I82</f>
        <v>170</v>
      </c>
      <c r="J73" s="47">
        <f>J74</f>
        <v>0</v>
      </c>
      <c r="K73" s="31">
        <f t="shared" si="1"/>
        <v>159.94393848390916</v>
      </c>
      <c r="L73" s="31">
        <f t="shared" si="2"/>
        <v>168.91718808103928</v>
      </c>
      <c r="M73" s="31">
        <f>I73/E73*100</f>
        <v>2.6159053817790801</v>
      </c>
      <c r="N73" s="31"/>
      <c r="O73" s="31">
        <f t="shared" si="3"/>
        <v>72196.811000000002</v>
      </c>
      <c r="P73" s="31">
        <f t="shared" si="4"/>
        <v>78525.517000000007</v>
      </c>
      <c r="Q73" s="31">
        <f>I73-E73</f>
        <v>-6328.7060000000001</v>
      </c>
      <c r="R73" s="31"/>
    </row>
    <row r="74" spans="1:22" s="12" customFormat="1" ht="15.75">
      <c r="A74" s="33">
        <v>41030400</v>
      </c>
      <c r="B74" s="34" t="s">
        <v>67</v>
      </c>
      <c r="C74" s="43">
        <f>D74+E74</f>
        <v>6498.7060000000001</v>
      </c>
      <c r="D74" s="43"/>
      <c r="E74" s="43">
        <v>6498.7060000000001</v>
      </c>
      <c r="F74" s="43">
        <v>6498.7060000000001</v>
      </c>
      <c r="G74" s="43">
        <f>H74+I74</f>
        <v>0</v>
      </c>
      <c r="H74" s="43"/>
      <c r="I74" s="43"/>
      <c r="J74" s="43"/>
      <c r="K74" s="35"/>
      <c r="L74" s="35"/>
      <c r="M74" s="35"/>
      <c r="N74" s="35"/>
      <c r="O74" s="35">
        <f>G74-C74</f>
        <v>-6498.7060000000001</v>
      </c>
      <c r="P74" s="35"/>
      <c r="Q74" s="35">
        <f>I74-D74</f>
        <v>0</v>
      </c>
      <c r="R74" s="35">
        <f>J74-F74</f>
        <v>-6498.7060000000001</v>
      </c>
    </row>
    <row r="75" spans="1:22" s="12" customFormat="1" ht="63">
      <c r="A75" s="33">
        <v>41030600</v>
      </c>
      <c r="B75" s="34" t="s">
        <v>62</v>
      </c>
      <c r="C75" s="43">
        <f>D75+E75</f>
        <v>45600.025000000001</v>
      </c>
      <c r="D75" s="43">
        <v>45600.025000000001</v>
      </c>
      <c r="E75" s="43"/>
      <c r="F75" s="43"/>
      <c r="G75" s="43">
        <f>H75+I75</f>
        <v>51981.525000000001</v>
      </c>
      <c r="H75" s="43">
        <v>51981.525000000001</v>
      </c>
      <c r="I75" s="43"/>
      <c r="J75" s="43"/>
      <c r="K75" s="35">
        <f t="shared" si="1"/>
        <v>113.99450987143098</v>
      </c>
      <c r="L75" s="35">
        <f t="shared" si="2"/>
        <v>113.99450987143098</v>
      </c>
      <c r="M75" s="35"/>
      <c r="N75" s="35"/>
      <c r="O75" s="35">
        <f t="shared" si="3"/>
        <v>6381.5</v>
      </c>
      <c r="P75" s="35">
        <f t="shared" si="4"/>
        <v>6381.5</v>
      </c>
      <c r="Q75" s="35"/>
      <c r="R75" s="35"/>
    </row>
    <row r="76" spans="1:22" s="12" customFormat="1" ht="75" customHeight="1">
      <c r="A76" s="33">
        <v>41030800</v>
      </c>
      <c r="B76" s="44" t="s">
        <v>63</v>
      </c>
      <c r="C76" s="43">
        <f t="shared" si="0"/>
        <v>20846.439999999999</v>
      </c>
      <c r="D76" s="48">
        <v>20846.439999999999</v>
      </c>
      <c r="E76" s="48"/>
      <c r="F76" s="48"/>
      <c r="G76" s="43">
        <f>H76+I76</f>
        <v>37420.116999999998</v>
      </c>
      <c r="H76" s="48">
        <v>37420.116999999998</v>
      </c>
      <c r="I76" s="48"/>
      <c r="J76" s="48"/>
      <c r="K76" s="35">
        <f t="shared" si="1"/>
        <v>179.50363227486324</v>
      </c>
      <c r="L76" s="35">
        <f t="shared" si="2"/>
        <v>179.50363227486324</v>
      </c>
      <c r="M76" s="35"/>
      <c r="N76" s="35"/>
      <c r="O76" s="35">
        <f t="shared" si="3"/>
        <v>16573.677</v>
      </c>
      <c r="P76" s="35">
        <f t="shared" si="4"/>
        <v>16573.677</v>
      </c>
      <c r="Q76" s="35"/>
      <c r="R76" s="35"/>
    </row>
    <row r="77" spans="1:22" s="12" customFormat="1" ht="167.25" hidden="1" customHeight="1">
      <c r="A77" s="33">
        <v>41030900</v>
      </c>
      <c r="B77" s="44" t="s">
        <v>72</v>
      </c>
      <c r="C77" s="43">
        <f t="shared" si="0"/>
        <v>0</v>
      </c>
      <c r="D77" s="48"/>
      <c r="E77" s="48"/>
      <c r="F77" s="48"/>
      <c r="G77" s="43"/>
      <c r="H77" s="48"/>
      <c r="I77" s="48"/>
      <c r="J77" s="48"/>
      <c r="K77" s="35" t="e">
        <f t="shared" si="1"/>
        <v>#DIV/0!</v>
      </c>
      <c r="L77" s="35" t="e">
        <f t="shared" si="2"/>
        <v>#DIV/0!</v>
      </c>
      <c r="M77" s="35"/>
      <c r="N77" s="35"/>
      <c r="O77" s="35">
        <f t="shared" si="3"/>
        <v>0</v>
      </c>
      <c r="P77" s="35">
        <f t="shared" si="4"/>
        <v>0</v>
      </c>
      <c r="Q77" s="35"/>
      <c r="R77" s="35"/>
    </row>
    <row r="78" spans="1:22" s="12" customFormat="1" ht="51.75" customHeight="1">
      <c r="A78" s="45">
        <v>41031000</v>
      </c>
      <c r="B78" s="34" t="s">
        <v>64</v>
      </c>
      <c r="C78" s="43">
        <f t="shared" si="0"/>
        <v>53.048000000000002</v>
      </c>
      <c r="D78" s="43">
        <v>53.048000000000002</v>
      </c>
      <c r="E78" s="43"/>
      <c r="F78" s="43"/>
      <c r="G78" s="43">
        <f>H78+I78</f>
        <v>142.80000000000001</v>
      </c>
      <c r="H78" s="43">
        <v>142.80000000000001</v>
      </c>
      <c r="I78" s="43"/>
      <c r="J78" s="43"/>
      <c r="K78" s="35">
        <f t="shared" si="1"/>
        <v>269.19016739556628</v>
      </c>
      <c r="L78" s="35">
        <f t="shared" si="2"/>
        <v>269.19016739556628</v>
      </c>
      <c r="M78" s="35"/>
      <c r="N78" s="35"/>
      <c r="O78" s="35">
        <f t="shared" si="3"/>
        <v>89.75200000000001</v>
      </c>
      <c r="P78" s="35">
        <f t="shared" si="4"/>
        <v>89.75200000000001</v>
      </c>
      <c r="Q78" s="35"/>
      <c r="R78" s="35"/>
      <c r="S78" s="28"/>
      <c r="T78" s="28"/>
      <c r="U78" s="28"/>
      <c r="V78" s="28"/>
    </row>
    <row r="79" spans="1:22" s="12" customFormat="1" ht="51.75" customHeight="1">
      <c r="A79" s="45">
        <v>41033600</v>
      </c>
      <c r="B79" s="34" t="s">
        <v>86</v>
      </c>
      <c r="C79" s="43">
        <f t="shared" si="0"/>
        <v>0</v>
      </c>
      <c r="D79" s="43">
        <v>0</v>
      </c>
      <c r="E79" s="43"/>
      <c r="F79" s="43"/>
      <c r="G79" s="43">
        <f>H79+I79</f>
        <v>641.79999999999995</v>
      </c>
      <c r="H79" s="43">
        <v>641.79999999999995</v>
      </c>
      <c r="I79" s="43"/>
      <c r="J79" s="43"/>
      <c r="K79" s="35"/>
      <c r="L79" s="35"/>
      <c r="M79" s="35"/>
      <c r="N79" s="35"/>
      <c r="O79" s="35">
        <f t="shared" si="3"/>
        <v>641.79999999999995</v>
      </c>
      <c r="P79" s="35">
        <f t="shared" si="4"/>
        <v>641.79999999999995</v>
      </c>
      <c r="Q79" s="35"/>
      <c r="R79" s="35"/>
      <c r="S79" s="28"/>
      <c r="T79" s="28"/>
      <c r="U79" s="28"/>
      <c r="V79" s="28"/>
    </row>
    <row r="80" spans="1:22" s="12" customFormat="1" ht="28.5" customHeight="1">
      <c r="A80" s="45">
        <v>41033900</v>
      </c>
      <c r="B80" s="34" t="s">
        <v>61</v>
      </c>
      <c r="C80" s="43">
        <f>D80</f>
        <v>47219.199999999997</v>
      </c>
      <c r="D80" s="43">
        <v>47219.199999999997</v>
      </c>
      <c r="E80" s="43"/>
      <c r="F80" s="43"/>
      <c r="G80" s="43">
        <f>H80</f>
        <v>56201.599999999999</v>
      </c>
      <c r="H80" s="43">
        <v>56201.599999999999</v>
      </c>
      <c r="I80" s="43"/>
      <c r="J80" s="43"/>
      <c r="K80" s="35">
        <f t="shared" si="1"/>
        <v>119.02277039848197</v>
      </c>
      <c r="L80" s="35">
        <f t="shared" si="2"/>
        <v>119.02277039848197</v>
      </c>
      <c r="M80" s="35"/>
      <c r="N80" s="35"/>
      <c r="O80" s="35">
        <f t="shared" si="3"/>
        <v>8982.4000000000015</v>
      </c>
      <c r="P80" s="35">
        <f t="shared" si="4"/>
        <v>8982.4000000000015</v>
      </c>
      <c r="Q80" s="35"/>
      <c r="R80" s="35"/>
      <c r="S80" s="28"/>
      <c r="T80" s="28"/>
      <c r="U80" s="28"/>
      <c r="V80" s="28"/>
    </row>
    <row r="81" spans="1:22" s="12" customFormat="1" ht="28.5" customHeight="1">
      <c r="A81" s="45">
        <v>41034200</v>
      </c>
      <c r="B81" s="34" t="s">
        <v>84</v>
      </c>
      <c r="C81" s="43">
        <f>D81</f>
        <v>0</v>
      </c>
      <c r="D81" s="43">
        <v>0</v>
      </c>
      <c r="E81" s="43"/>
      <c r="F81" s="43"/>
      <c r="G81" s="43">
        <f>H81</f>
        <v>45827.5</v>
      </c>
      <c r="H81" s="43">
        <v>45827.5</v>
      </c>
      <c r="I81" s="43"/>
      <c r="J81" s="43"/>
      <c r="K81" s="35"/>
      <c r="L81" s="35"/>
      <c r="M81" s="35"/>
      <c r="N81" s="35"/>
      <c r="O81" s="35">
        <f t="shared" si="3"/>
        <v>45827.5</v>
      </c>
      <c r="P81" s="35">
        <f t="shared" si="4"/>
        <v>45827.5</v>
      </c>
      <c r="Q81" s="35"/>
      <c r="R81" s="35"/>
      <c r="S81" s="28"/>
      <c r="T81" s="28"/>
      <c r="U81" s="28"/>
      <c r="V81" s="28"/>
    </row>
    <row r="82" spans="1:22" s="12" customFormat="1" ht="31.5">
      <c r="A82" s="45">
        <v>41034500</v>
      </c>
      <c r="B82" s="34" t="s">
        <v>79</v>
      </c>
      <c r="C82" s="43">
        <f>D82</f>
        <v>0</v>
      </c>
      <c r="D82" s="43">
        <v>0</v>
      </c>
      <c r="E82" s="43"/>
      <c r="F82" s="43"/>
      <c r="G82" s="43">
        <f>H82+I82</f>
        <v>170</v>
      </c>
      <c r="H82" s="43"/>
      <c r="I82" s="43">
        <v>170</v>
      </c>
      <c r="J82" s="43"/>
      <c r="K82" s="35"/>
      <c r="L82" s="35"/>
      <c r="M82" s="35"/>
      <c r="N82" s="35"/>
      <c r="O82" s="35">
        <f t="shared" si="3"/>
        <v>170</v>
      </c>
      <c r="P82" s="35">
        <f t="shared" si="4"/>
        <v>0</v>
      </c>
      <c r="Q82" s="35">
        <f>I82-E82</f>
        <v>170</v>
      </c>
      <c r="R82" s="35"/>
      <c r="S82" s="28"/>
      <c r="T82" s="28"/>
      <c r="U82" s="28"/>
      <c r="V82" s="28"/>
    </row>
    <row r="83" spans="1:22" s="12" customFormat="1" ht="81.75" customHeight="1">
      <c r="A83" s="45">
        <v>41035800</v>
      </c>
      <c r="B83" s="34" t="s">
        <v>65</v>
      </c>
      <c r="C83" s="43">
        <f>D83</f>
        <v>223.13399999999999</v>
      </c>
      <c r="D83" s="43">
        <v>223.13399999999999</v>
      </c>
      <c r="E83" s="43"/>
      <c r="F83" s="43"/>
      <c r="G83" s="43">
        <f>H83</f>
        <v>252.02199999999999</v>
      </c>
      <c r="H83" s="43">
        <v>252.02199999999999</v>
      </c>
      <c r="I83" s="43"/>
      <c r="J83" s="43"/>
      <c r="K83" s="35">
        <f>G83/C83*100</f>
        <v>112.94648059013865</v>
      </c>
      <c r="L83" s="35">
        <f>H83/D83*100</f>
        <v>112.94648059013865</v>
      </c>
      <c r="M83" s="35"/>
      <c r="N83" s="35"/>
      <c r="O83" s="35">
        <f>G83-C83</f>
        <v>28.888000000000005</v>
      </c>
      <c r="P83" s="35">
        <f>H83-D83</f>
        <v>28.888000000000005</v>
      </c>
      <c r="Q83" s="35"/>
      <c r="R83" s="35"/>
      <c r="S83" s="28"/>
      <c r="T83" s="28"/>
      <c r="U83" s="28"/>
      <c r="V83" s="28"/>
    </row>
    <row r="84" spans="1:22" s="12" customFormat="1" ht="39.75" hidden="1" customHeight="1">
      <c r="A84" s="45">
        <v>41037000</v>
      </c>
      <c r="B84" s="34" t="s">
        <v>78</v>
      </c>
      <c r="C84" s="43">
        <f>D84</f>
        <v>0</v>
      </c>
      <c r="D84" s="43"/>
      <c r="E84" s="43"/>
      <c r="F84" s="43"/>
      <c r="G84" s="43"/>
      <c r="H84" s="43"/>
      <c r="I84" s="43"/>
      <c r="J84" s="43"/>
      <c r="K84" s="35" t="e">
        <f t="shared" si="1"/>
        <v>#DIV/0!</v>
      </c>
      <c r="L84" s="35" t="e">
        <f t="shared" si="2"/>
        <v>#DIV/0!</v>
      </c>
      <c r="M84" s="35"/>
      <c r="N84" s="35"/>
      <c r="O84" s="35">
        <f t="shared" si="3"/>
        <v>0</v>
      </c>
      <c r="P84" s="35">
        <f t="shared" si="4"/>
        <v>0</v>
      </c>
      <c r="Q84" s="35"/>
      <c r="R84" s="35"/>
      <c r="S84" s="28"/>
      <c r="T84" s="28"/>
      <c r="U84" s="28"/>
      <c r="V84" s="28"/>
    </row>
    <row r="85" spans="1:22" s="12" customFormat="1" ht="20.25" customHeight="1">
      <c r="A85" s="63" t="s">
        <v>3</v>
      </c>
      <c r="B85" s="64"/>
      <c r="C85" s="31">
        <f t="shared" si="0"/>
        <v>427885.85299999994</v>
      </c>
      <c r="D85" s="31">
        <f>D70+D71</f>
        <v>399769.44699999993</v>
      </c>
      <c r="E85" s="31">
        <f>E70+E71</f>
        <v>28116.405999999995</v>
      </c>
      <c r="F85" s="31">
        <f>F70+F71</f>
        <v>15818.606</v>
      </c>
      <c r="G85" s="31">
        <f>H85+I85</f>
        <v>618632.56400000001</v>
      </c>
      <c r="H85" s="31">
        <f>H70+H71</f>
        <v>542889.96400000004</v>
      </c>
      <c r="I85" s="31">
        <f>I70+I71</f>
        <v>75742.600000000006</v>
      </c>
      <c r="J85" s="31">
        <f>J70+J71</f>
        <v>2581.5</v>
      </c>
      <c r="K85" s="31">
        <f t="shared" si="1"/>
        <v>144.57887767558421</v>
      </c>
      <c r="L85" s="31">
        <f t="shared" si="2"/>
        <v>135.80076418396229</v>
      </c>
      <c r="M85" s="31">
        <f>I85/E85*100</f>
        <v>269.38933802563537</v>
      </c>
      <c r="N85" s="31">
        <f>J85/F85*100</f>
        <v>16.319389963944992</v>
      </c>
      <c r="O85" s="31">
        <f t="shared" si="3"/>
        <v>190746.71100000007</v>
      </c>
      <c r="P85" s="31">
        <f t="shared" si="4"/>
        <v>143120.51700000011</v>
      </c>
      <c r="Q85" s="31">
        <f>I85-E85</f>
        <v>47626.19400000001</v>
      </c>
      <c r="R85" s="31">
        <f>J85-F85</f>
        <v>-13237.106</v>
      </c>
      <c r="S85" s="28"/>
      <c r="T85" s="28"/>
      <c r="U85" s="28"/>
      <c r="V85" s="28"/>
    </row>
    <row r="86" spans="1:22" s="8" customFormat="1" ht="15.75">
      <c r="A86" s="16"/>
      <c r="B86" s="17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15"/>
      <c r="T86" s="15"/>
      <c r="U86" s="15"/>
      <c r="V86" s="15"/>
    </row>
    <row r="87" spans="1:22" s="8" customFormat="1" ht="15.75">
      <c r="A87" s="18"/>
      <c r="B87" s="22" t="s">
        <v>73</v>
      </c>
      <c r="C87" s="19"/>
      <c r="D87" s="1"/>
      <c r="E87" s="20"/>
      <c r="F87" s="20"/>
      <c r="G87" s="20"/>
      <c r="H87" s="20"/>
      <c r="I87" s="20"/>
      <c r="J87" s="20" t="s">
        <v>18</v>
      </c>
      <c r="K87" s="23" t="s">
        <v>74</v>
      </c>
      <c r="L87" s="14"/>
      <c r="M87" s="14"/>
      <c r="N87" s="14"/>
      <c r="O87" s="23"/>
      <c r="P87" s="14"/>
      <c r="Q87" s="14"/>
      <c r="R87" s="14"/>
      <c r="S87" s="14"/>
      <c r="T87" s="14"/>
      <c r="U87" s="14"/>
      <c r="V87" s="14"/>
    </row>
    <row r="88" spans="1:22" ht="15">
      <c r="A88" s="4"/>
      <c r="B88" s="4"/>
      <c r="C88" s="5"/>
      <c r="D88" s="5"/>
      <c r="E88" s="5"/>
      <c r="F88" s="5"/>
      <c r="G88" s="6"/>
      <c r="H88" s="6"/>
      <c r="I88" s="6"/>
      <c r="J88" s="6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:22" ht="15">
      <c r="A89" s="4"/>
      <c r="B89" s="4"/>
      <c r="C89" s="5"/>
      <c r="D89" s="5"/>
      <c r="E89" s="5"/>
      <c r="F89" s="5"/>
      <c r="G89" s="6"/>
      <c r="H89" s="6"/>
      <c r="I89" s="6"/>
      <c r="J89" s="6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:22" ht="15">
      <c r="A90" s="4"/>
      <c r="B90" s="4"/>
      <c r="C90" s="5"/>
      <c r="D90" s="5"/>
      <c r="E90" s="5"/>
      <c r="F90" s="5"/>
      <c r="G90" s="6"/>
      <c r="H90" s="6"/>
      <c r="I90" s="6"/>
      <c r="J90" s="6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:22" ht="15">
      <c r="A91" s="4"/>
      <c r="B91" s="4"/>
      <c r="C91" s="5"/>
      <c r="D91" s="5"/>
      <c r="E91" s="5"/>
      <c r="F91" s="5"/>
      <c r="G91" s="6"/>
      <c r="H91" s="6"/>
      <c r="I91" s="6"/>
      <c r="J91" s="6"/>
    </row>
    <row r="92" spans="1:22" ht="15">
      <c r="A92" s="4"/>
      <c r="B92" s="4"/>
      <c r="C92" s="5"/>
      <c r="D92" s="5"/>
      <c r="E92" s="5"/>
      <c r="F92" s="5"/>
      <c r="G92" s="6"/>
      <c r="H92" s="6"/>
      <c r="I92" s="6"/>
      <c r="J92" s="6"/>
    </row>
    <row r="93" spans="1:22" ht="15">
      <c r="A93" s="4"/>
      <c r="B93" s="4"/>
      <c r="C93" s="5"/>
      <c r="D93" s="5"/>
      <c r="E93" s="5"/>
      <c r="F93" s="5"/>
      <c r="G93" s="6"/>
      <c r="H93" s="6"/>
      <c r="I93" s="6"/>
      <c r="J93" s="6"/>
    </row>
    <row r="94" spans="1:22" ht="15">
      <c r="A94" s="4"/>
      <c r="B94" s="4"/>
      <c r="C94" s="5"/>
      <c r="D94" s="5"/>
      <c r="E94" s="5"/>
      <c r="F94" s="5"/>
      <c r="G94" s="6"/>
      <c r="H94" s="6"/>
      <c r="I94" s="6"/>
      <c r="J94" s="6"/>
    </row>
    <row r="95" spans="1:22" ht="15">
      <c r="A95" s="4"/>
      <c r="B95" s="4"/>
      <c r="C95" s="5"/>
      <c r="D95" s="5"/>
      <c r="E95" s="5"/>
      <c r="F95" s="5"/>
      <c r="G95" s="6"/>
      <c r="H95" s="6"/>
      <c r="I95" s="6"/>
      <c r="J95" s="6"/>
    </row>
    <row r="96" spans="1:22" ht="15">
      <c r="A96" s="4"/>
      <c r="B96" s="4"/>
      <c r="C96" s="5"/>
      <c r="D96" s="5"/>
      <c r="E96" s="5"/>
      <c r="F96" s="5"/>
      <c r="G96" s="6"/>
      <c r="H96" s="6"/>
      <c r="I96" s="6"/>
      <c r="J96" s="6"/>
    </row>
    <row r="97" spans="1:10" ht="15">
      <c r="A97" s="4"/>
      <c r="B97" s="4"/>
      <c r="C97" s="5"/>
      <c r="D97" s="5"/>
      <c r="E97" s="5"/>
      <c r="F97" s="5"/>
      <c r="G97" s="6"/>
      <c r="H97" s="6"/>
      <c r="I97" s="6"/>
      <c r="J97" s="6"/>
    </row>
    <row r="98" spans="1:10" ht="15">
      <c r="A98" s="4"/>
      <c r="B98" s="4"/>
      <c r="C98" s="5"/>
      <c r="D98" s="5"/>
      <c r="E98" s="5"/>
      <c r="F98" s="5"/>
      <c r="G98" s="6"/>
      <c r="H98" s="6"/>
      <c r="I98" s="6"/>
      <c r="J98" s="6"/>
    </row>
    <row r="99" spans="1:10" ht="15">
      <c r="A99" s="4"/>
      <c r="B99" s="4"/>
      <c r="C99" s="5"/>
      <c r="D99" s="5"/>
      <c r="E99" s="5"/>
      <c r="F99" s="5"/>
      <c r="G99" s="6"/>
      <c r="H99" s="6"/>
      <c r="I99" s="6"/>
      <c r="J99" s="6"/>
    </row>
    <row r="100" spans="1:10" ht="15">
      <c r="A100" s="4"/>
      <c r="B100" s="4"/>
      <c r="C100" s="5"/>
      <c r="D100" s="5"/>
      <c r="E100" s="5"/>
      <c r="F100" s="5"/>
      <c r="G100" s="6"/>
      <c r="H100" s="6"/>
      <c r="I100" s="6"/>
      <c r="J100" s="6"/>
    </row>
    <row r="101" spans="1:10" ht="15">
      <c r="A101" s="4"/>
      <c r="B101" s="4"/>
      <c r="C101" s="5"/>
      <c r="D101" s="5"/>
      <c r="E101" s="5"/>
      <c r="F101" s="5"/>
      <c r="G101" s="6"/>
      <c r="H101" s="6"/>
      <c r="I101" s="6"/>
      <c r="J101" s="6"/>
    </row>
    <row r="102" spans="1:10" ht="15">
      <c r="A102" s="4"/>
      <c r="B102" s="4"/>
      <c r="C102" s="5"/>
      <c r="D102" s="5"/>
      <c r="E102" s="5"/>
      <c r="F102" s="5"/>
      <c r="G102" s="6"/>
      <c r="H102" s="6"/>
      <c r="I102" s="6"/>
      <c r="J102" s="6"/>
    </row>
    <row r="103" spans="1:10" ht="15">
      <c r="A103" s="4"/>
      <c r="B103" s="4"/>
      <c r="C103" s="5"/>
      <c r="D103" s="5"/>
      <c r="E103" s="5"/>
      <c r="F103" s="5"/>
      <c r="G103" s="6"/>
      <c r="H103" s="6"/>
      <c r="I103" s="6"/>
      <c r="J103" s="6"/>
    </row>
  </sheetData>
  <mergeCells count="28">
    <mergeCell ref="P5:R5"/>
    <mergeCell ref="P6:P8"/>
    <mergeCell ref="Q6:R6"/>
    <mergeCell ref="Q7:Q8"/>
    <mergeCell ref="A85:B85"/>
    <mergeCell ref="H5:J5"/>
    <mergeCell ref="K5:K8"/>
    <mergeCell ref="L5:N5"/>
    <mergeCell ref="D6:D8"/>
    <mergeCell ref="E6:F6"/>
    <mergeCell ref="H6:H8"/>
    <mergeCell ref="I6:J6"/>
    <mergeCell ref="A2:R2"/>
    <mergeCell ref="C5:C8"/>
    <mergeCell ref="D5:F5"/>
    <mergeCell ref="G5:G8"/>
    <mergeCell ref="L6:L8"/>
    <mergeCell ref="M6:N6"/>
    <mergeCell ref="E7:E8"/>
    <mergeCell ref="B3:L3"/>
    <mergeCell ref="A4:B8"/>
    <mergeCell ref="C4:F4"/>
    <mergeCell ref="G4:J4"/>
    <mergeCell ref="K4:N4"/>
    <mergeCell ref="I7:I8"/>
    <mergeCell ref="M7:M8"/>
    <mergeCell ref="O4:R4"/>
    <mergeCell ref="O5:O8"/>
  </mergeCells>
  <pageMargins left="0.16" right="0.15" top="0.19685039370078741" bottom="0.15748031496062992" header="0.19685039370078741" footer="0.15748031496062992"/>
  <pageSetup paperSize="9" scale="49" fitToHeight="4" orientation="landscape" horizontalDpi="120" verticalDpi="144" r:id="rId1"/>
  <headerFooter alignWithMargins="0"/>
  <rowBreaks count="1" manualBreakCount="1"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OFU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Администратор</cp:lastModifiedBy>
  <cp:lastPrinted>2017-10-18T07:13:16Z</cp:lastPrinted>
  <dcterms:created xsi:type="dcterms:W3CDTF">2005-07-06T12:29:33Z</dcterms:created>
  <dcterms:modified xsi:type="dcterms:W3CDTF">2017-10-18T07:14:20Z</dcterms:modified>
</cp:coreProperties>
</file>