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4220" windowHeight="10365"/>
  </bookViews>
  <sheets>
    <sheet name="зміни" sheetId="5" r:id="rId1"/>
  </sheets>
  <definedNames>
    <definedName name="_xlnm.Print_Titles" localSheetId="0">зміни!$6:$10</definedName>
    <definedName name="_xlnm.Print_Area" localSheetId="0">зміни!$A$1:$Q$37</definedName>
  </definedNames>
  <calcPr calcId="125725"/>
</workbook>
</file>

<file path=xl/calcChain.xml><?xml version="1.0" encoding="utf-8"?>
<calcChain xmlns="http://schemas.openxmlformats.org/spreadsheetml/2006/main">
  <c r="J35" i="5"/>
  <c r="L35"/>
  <c r="M35"/>
  <c r="N35"/>
  <c r="O35"/>
  <c r="P35"/>
  <c r="K35"/>
  <c r="G35"/>
  <c r="H35"/>
  <c r="I35"/>
  <c r="F35"/>
  <c r="P34"/>
  <c r="O34"/>
  <c r="N34"/>
  <c r="F34"/>
  <c r="F28"/>
  <c r="E13"/>
  <c r="Q13" s="1"/>
  <c r="E12"/>
  <c r="Q12" s="1"/>
  <c r="F11"/>
  <c r="E11" s="1"/>
  <c r="Q11" s="1"/>
  <c r="F12"/>
  <c r="Q14"/>
  <c r="E14"/>
  <c r="E24"/>
  <c r="Q24" s="1"/>
  <c r="F22"/>
  <c r="E22" s="1"/>
  <c r="Q22" s="1"/>
  <c r="F23"/>
  <c r="E23" s="1"/>
  <c r="Q23" l="1"/>
  <c r="F26" l="1"/>
  <c r="G26"/>
  <c r="H26"/>
  <c r="I26"/>
  <c r="K26"/>
  <c r="L26"/>
  <c r="M26"/>
  <c r="P28"/>
  <c r="P26" s="1"/>
  <c r="O28"/>
  <c r="O26" s="1"/>
  <c r="N28"/>
  <c r="N26" s="1"/>
  <c r="J27"/>
  <c r="J26" l="1"/>
  <c r="K30"/>
  <c r="K29" s="1"/>
  <c r="L30"/>
  <c r="L29" s="1"/>
  <c r="M30"/>
  <c r="M29" s="1"/>
  <c r="N30"/>
  <c r="N29" s="1"/>
  <c r="O30"/>
  <c r="O29" s="1"/>
  <c r="P30"/>
  <c r="P29" s="1"/>
  <c r="G32"/>
  <c r="G33"/>
  <c r="H33"/>
  <c r="H32" s="1"/>
  <c r="I33"/>
  <c r="I32" s="1"/>
  <c r="K33"/>
  <c r="K32" s="1"/>
  <c r="L33"/>
  <c r="L32" s="1"/>
  <c r="M33"/>
  <c r="M32" s="1"/>
  <c r="N33"/>
  <c r="N32" s="1"/>
  <c r="O33"/>
  <c r="O32" s="1"/>
  <c r="P33"/>
  <c r="P32" s="1"/>
  <c r="J34"/>
  <c r="J33" s="1"/>
  <c r="J32" s="1"/>
  <c r="I30"/>
  <c r="I29" s="1"/>
  <c r="J17"/>
  <c r="J16" s="1"/>
  <c r="J15" s="1"/>
  <c r="F16"/>
  <c r="F15" s="1"/>
  <c r="G16"/>
  <c r="G15" s="1"/>
  <c r="H16"/>
  <c r="H15" s="1"/>
  <c r="I16"/>
  <c r="I15" s="1"/>
  <c r="K16"/>
  <c r="K15" s="1"/>
  <c r="L16"/>
  <c r="L15" s="1"/>
  <c r="M16"/>
  <c r="M15" s="1"/>
  <c r="N16"/>
  <c r="N15" s="1"/>
  <c r="O16"/>
  <c r="O15" s="1"/>
  <c r="P16"/>
  <c r="P15" s="1"/>
  <c r="E16"/>
  <c r="F25"/>
  <c r="G25"/>
  <c r="H25"/>
  <c r="K25"/>
  <c r="L25"/>
  <c r="N25"/>
  <c r="O25"/>
  <c r="P25"/>
  <c r="J28"/>
  <c r="E28"/>
  <c r="E26" s="1"/>
  <c r="M25"/>
  <c r="I25"/>
  <c r="Q26" l="1"/>
  <c r="Q17"/>
  <c r="Q28"/>
  <c r="J25" l="1"/>
  <c r="Q16"/>
  <c r="E15"/>
  <c r="Q15" s="1"/>
  <c r="E25"/>
  <c r="Q25" l="1"/>
  <c r="F30"/>
  <c r="F29" s="1"/>
  <c r="E31"/>
  <c r="E30" s="1"/>
  <c r="E29" s="1"/>
  <c r="J31"/>
  <c r="J30" s="1"/>
  <c r="J29" s="1"/>
  <c r="H29"/>
  <c r="G29"/>
  <c r="Q31" l="1"/>
  <c r="Q30" l="1"/>
  <c r="Q29" s="1"/>
  <c r="E34" l="1"/>
  <c r="Q34" s="1"/>
  <c r="F33"/>
  <c r="E33" s="1"/>
  <c r="F19"/>
  <c r="E19"/>
  <c r="Q20"/>
  <c r="Q21"/>
  <c r="F20"/>
  <c r="E20"/>
  <c r="F32" l="1"/>
  <c r="F18"/>
  <c r="E18"/>
  <c r="Q18" s="1"/>
  <c r="E35" l="1"/>
  <c r="Q35" s="1"/>
  <c r="E32"/>
  <c r="Q19"/>
  <c r="Q32" l="1"/>
  <c r="R35" s="1"/>
  <c r="Q33"/>
</calcChain>
</file>

<file path=xl/sharedStrings.xml><?xml version="1.0" encoding="utf-8"?>
<sst xmlns="http://schemas.openxmlformats.org/spreadsheetml/2006/main" count="98" uniqueCount="75">
  <si>
    <t>(тис.грн.)</t>
  </si>
  <si>
    <t>Видатки загального фонду</t>
  </si>
  <si>
    <t>Всього</t>
  </si>
  <si>
    <t>з них</t>
  </si>
  <si>
    <t>комунальні послуги та енергоносії</t>
  </si>
  <si>
    <t>Видатки спеціального фонду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</si>
  <si>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</si>
  <si>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</si>
  <si>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</si>
  <si>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Додаток № 1</t>
  </si>
  <si>
    <t>Фінансове управління Чорноморської міської ради Одеської області</t>
  </si>
  <si>
    <t>Керуючий справами</t>
  </si>
  <si>
    <t>І. А. Лубковський</t>
  </si>
  <si>
    <t>Код програмної класифікації видатків та кредитування місцевих бюджетів</t>
  </si>
  <si>
    <t>3700000</t>
  </si>
  <si>
    <t>3710000</t>
  </si>
  <si>
    <t>3710180</t>
  </si>
  <si>
    <t>0180</t>
  </si>
  <si>
    <t>0133</t>
  </si>
  <si>
    <t>Інша діяльність у сфері державного управління</t>
  </si>
  <si>
    <t>1070</t>
  </si>
  <si>
    <t>0800000</t>
  </si>
  <si>
    <t>Управління соціальної політики Чорноморської  міської ради Одеської області</t>
  </si>
  <si>
    <t>0810000</t>
  </si>
  <si>
    <t>Код ТПКВКМБ /
ТКВКБМС</t>
  </si>
  <si>
    <t>КФК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</si>
  <si>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</si>
  <si>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видатки споживання</t>
  </si>
  <si>
    <t>видатки розвитку</t>
  </si>
  <si>
    <t>оплата праці</t>
  </si>
  <si>
    <t>17=5+10</t>
  </si>
  <si>
    <t>0813030</t>
  </si>
  <si>
    <t>3030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</si>
  <si>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</si>
  <si>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0813032</t>
  </si>
  <si>
    <t>3032</t>
  </si>
  <si>
    <t>Надання пільг окремим категорія громадян з оплати послуг зв'язку</t>
  </si>
  <si>
    <t>Передача бюджетних призначень у межах загального обсягу бюджетних призначень бюджету міста Чорноморська на 2018 рік</t>
  </si>
  <si>
    <t>1500000</t>
  </si>
  <si>
    <t>Управління капітального будівництва Чорноморської міської ради Одеської області</t>
  </si>
  <si>
    <t>1510000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</si>
  <si>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</si>
  <si>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</si>
  <si>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</si>
  <si>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</si>
  <si>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до  рішення виконавчого комітету Чорноморської міської ради</t>
  </si>
  <si>
    <t>1200000</t>
  </si>
  <si>
    <t>Відділ комунального господарства і благоустрою Чорноморської  міської ради Одеської області</t>
  </si>
  <si>
    <t>1210000</t>
  </si>
  <si>
    <t>1216030</t>
  </si>
  <si>
    <t>6030</t>
  </si>
  <si>
    <t>0620</t>
  </si>
  <si>
    <t>Організація благоустрою  населених пунктів</t>
  </si>
  <si>
    <t>0200000</t>
  </si>
  <si>
    <t>Малодолинська сільська адміністрація Чорноморської міської ради Одеської області</t>
  </si>
  <si>
    <t>0210000</t>
  </si>
  <si>
    <t>0216030</t>
  </si>
  <si>
    <t>1216011</t>
  </si>
  <si>
    <t>6011</t>
  </si>
  <si>
    <t>Експлуатація та технічне обслуговування житлового фонду</t>
  </si>
  <si>
    <t>Виконавчий комітет Чорноморської міської ради Одеської області</t>
  </si>
  <si>
    <t>0210180</t>
  </si>
  <si>
    <t xml:space="preserve">Інша діяльність у сфері державного управління </t>
  </si>
  <si>
    <t>0217693</t>
  </si>
  <si>
    <t>7693</t>
  </si>
  <si>
    <t>0490</t>
  </si>
  <si>
    <t>Інші заходи, пов'язані з економічною діяльністю</t>
  </si>
  <si>
    <t>1000000</t>
  </si>
  <si>
    <t>Відділ  культури Чорноморської міської ради  Одеської області</t>
  </si>
  <si>
    <t>1010000</t>
  </si>
  <si>
    <t>1014082</t>
  </si>
  <si>
    <t>4082</t>
  </si>
  <si>
    <t>0829</t>
  </si>
  <si>
    <t>Інші заходи в галузі культури і мистецтва</t>
  </si>
  <si>
    <t>від   26.07.2018 р. № 220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</si>
</sst>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#,##0.00000"/>
    <numFmt numFmtId="166" formatCode="#,##0.0000"/>
    <numFmt numFmtId="167" formatCode="0.00000"/>
    <numFmt numFmtId="168" formatCode="0.000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72">
    <xf numFmtId="0" fontId="0" fillId="0" borderId="0" xfId="0"/>
    <xf numFmtId="49" fontId="6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/>
    </xf>
    <xf numFmtId="0" fontId="13" fillId="2" borderId="1" xfId="2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13" fillId="2" borderId="0" xfId="0" applyFont="1" applyFill="1"/>
    <xf numFmtId="0" fontId="6" fillId="2" borderId="0" xfId="0" applyFont="1" applyFill="1"/>
    <xf numFmtId="0" fontId="10" fillId="2" borderId="0" xfId="0" applyFont="1" applyFill="1"/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right"/>
    </xf>
    <xf numFmtId="0" fontId="11" fillId="2" borderId="0" xfId="0" applyFont="1" applyFill="1"/>
    <xf numFmtId="0" fontId="13" fillId="2" borderId="1" xfId="0" applyFont="1" applyFill="1" applyBorder="1" applyAlignment="1">
      <alignment vertical="center" wrapText="1"/>
    </xf>
    <xf numFmtId="164" fontId="10" fillId="2" borderId="0" xfId="0" applyNumberFormat="1" applyFont="1" applyFill="1"/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165" fontId="8" fillId="2" borderId="0" xfId="0" applyNumberFormat="1" applyFont="1" applyFill="1"/>
    <xf numFmtId="0" fontId="2" fillId="2" borderId="0" xfId="0" applyFont="1" applyFill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165" fontId="10" fillId="2" borderId="0" xfId="0" applyNumberFormat="1" applyFont="1" applyFill="1"/>
    <xf numFmtId="0" fontId="7" fillId="2" borderId="0" xfId="0" applyFont="1" applyFill="1" applyAlignment="1">
      <alignment wrapText="1"/>
    </xf>
    <xf numFmtId="165" fontId="7" fillId="2" borderId="0" xfId="0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wrapText="1"/>
    </xf>
    <xf numFmtId="0" fontId="16" fillId="2" borderId="0" xfId="0" applyFont="1" applyFill="1"/>
    <xf numFmtId="166" fontId="13" fillId="2" borderId="1" xfId="2" applyNumberFormat="1" applyFont="1" applyFill="1" applyBorder="1" applyAlignment="1">
      <alignment horizontal="center" vertical="center"/>
    </xf>
    <xf numFmtId="166" fontId="6" fillId="2" borderId="1" xfId="2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165" fontId="13" fillId="2" borderId="1" xfId="2" applyNumberFormat="1" applyFont="1" applyFill="1" applyBorder="1" applyAlignment="1">
      <alignment horizontal="center"/>
    </xf>
    <xf numFmtId="0" fontId="7" fillId="2" borderId="0" xfId="0" applyFont="1" applyFill="1"/>
    <xf numFmtId="0" fontId="6" fillId="2" borderId="1" xfId="0" applyFont="1" applyFill="1" applyBorder="1" applyAlignment="1">
      <alignment wrapText="1"/>
    </xf>
    <xf numFmtId="165" fontId="6" fillId="2" borderId="1" xfId="2" applyNumberFormat="1" applyFont="1" applyFill="1" applyBorder="1" applyAlignment="1">
      <alignment horizontal="center"/>
    </xf>
    <xf numFmtId="167" fontId="6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wrapText="1"/>
    </xf>
    <xf numFmtId="164" fontId="13" fillId="2" borderId="1" xfId="2" applyNumberFormat="1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5" fontId="13" fillId="2" borderId="1" xfId="2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6" fillId="2" borderId="1" xfId="2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wrapText="1"/>
    </xf>
    <xf numFmtId="168" fontId="5" fillId="2" borderId="1" xfId="2" applyNumberFormat="1" applyFont="1" applyFill="1" applyBorder="1" applyAlignment="1">
      <alignment horizontal="center" wrapText="1"/>
    </xf>
    <xf numFmtId="168" fontId="2" fillId="2" borderId="1" xfId="2" applyNumberFormat="1" applyFont="1" applyFill="1" applyBorder="1" applyAlignment="1">
      <alignment horizontal="center" wrapText="1"/>
    </xf>
    <xf numFmtId="167" fontId="11" fillId="2" borderId="0" xfId="0" applyNumberFormat="1" applyFont="1" applyFill="1"/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 applyProtection="1">
      <alignment horizontal="center" vertical="center" wrapText="1"/>
    </xf>
    <xf numFmtId="49" fontId="15" fillId="2" borderId="6" xfId="1" applyNumberFormat="1" applyFont="1" applyFill="1" applyBorder="1" applyAlignment="1" applyProtection="1">
      <alignment horizontal="center" vertical="center" wrapText="1"/>
    </xf>
    <xf numFmtId="49" fontId="15" fillId="2" borderId="7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left"/>
    </xf>
    <xf numFmtId="49" fontId="15" fillId="2" borderId="1" xfId="1" applyNumberFormat="1" applyFont="1" applyFill="1" applyBorder="1" applyAlignment="1" applyProtection="1">
      <alignment horizontal="center" vertical="center" wrapText="1"/>
    </xf>
    <xf numFmtId="0" fontId="14" fillId="2" borderId="1" xfId="1" applyNumberFormat="1" applyFont="1" applyFill="1" applyBorder="1" applyAlignment="1" applyProtection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tabSelected="1" view="pageBreakPreview" zoomScale="84" zoomScaleNormal="73" zoomScaleSheetLayoutView="84" workbookViewId="0">
      <pane xSplit="4" ySplit="10" topLeftCell="E11" activePane="bottomRight" state="frozen"/>
      <selection pane="topRight" activeCell="D1" sqref="D1"/>
      <selection pane="bottomLeft" activeCell="A15" sqref="A15"/>
      <selection pane="bottomRight" activeCell="E2" sqref="E2"/>
    </sheetView>
  </sheetViews>
  <sheetFormatPr defaultRowHeight="15"/>
  <cols>
    <col min="1" max="1" width="9.140625" style="10"/>
    <col min="2" max="3" width="9.140625" style="11"/>
    <col min="4" max="4" width="45.28515625" style="12" customWidth="1"/>
    <col min="5" max="5" width="15.7109375" style="10" customWidth="1"/>
    <col min="6" max="6" width="14" style="10" customWidth="1"/>
    <col min="7" max="7" width="13.28515625" style="10" customWidth="1"/>
    <col min="8" max="8" width="14.42578125" style="10" customWidth="1"/>
    <col min="9" max="9" width="12.7109375" style="10" customWidth="1"/>
    <col min="10" max="10" width="13.42578125" style="10" customWidth="1"/>
    <col min="11" max="11" width="10.42578125" style="10" customWidth="1"/>
    <col min="12" max="12" width="13.28515625" style="10" customWidth="1"/>
    <col min="13" max="13" width="14.42578125" style="10" customWidth="1"/>
    <col min="14" max="14" width="15" style="10" customWidth="1"/>
    <col min="15" max="15" width="15.140625" style="10" customWidth="1"/>
    <col min="16" max="16" width="12.7109375" style="10" customWidth="1"/>
    <col min="17" max="17" width="13" style="10" bestFit="1" customWidth="1"/>
    <col min="18" max="16384" width="9.140625" style="10"/>
  </cols>
  <sheetData>
    <row r="1" spans="1:17">
      <c r="L1" s="13" t="s">
        <v>9</v>
      </c>
      <c r="M1" s="13"/>
    </row>
    <row r="2" spans="1:17">
      <c r="L2" s="14" t="s">
        <v>45</v>
      </c>
      <c r="M2" s="14"/>
    </row>
    <row r="3" spans="1:17">
      <c r="L3" s="14" t="s">
        <v>74</v>
      </c>
      <c r="M3" s="14"/>
    </row>
    <row r="4" spans="1:17" ht="26.25" customHeight="1">
      <c r="A4" s="65" t="s">
        <v>37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7">
      <c r="O5" s="15" t="s">
        <v>0</v>
      </c>
    </row>
    <row r="6" spans="1:17" ht="15" customHeight="1">
      <c r="A6" s="62" t="s">
        <v>13</v>
      </c>
      <c r="B6" s="62" t="s">
        <v>24</v>
      </c>
      <c r="C6" s="67" t="s">
        <v>25</v>
      </c>
      <c r="D6" s="68" t="s">
        <v>26</v>
      </c>
      <c r="E6" s="69" t="s">
        <v>1</v>
      </c>
      <c r="F6" s="70"/>
      <c r="G6" s="70"/>
      <c r="H6" s="70"/>
      <c r="I6" s="71"/>
      <c r="J6" s="58" t="s">
        <v>5</v>
      </c>
      <c r="K6" s="58"/>
      <c r="L6" s="58"/>
      <c r="M6" s="58"/>
      <c r="N6" s="58"/>
      <c r="O6" s="58"/>
      <c r="P6" s="58"/>
      <c r="Q6" s="58" t="s">
        <v>8</v>
      </c>
    </row>
    <row r="7" spans="1:17">
      <c r="A7" s="63"/>
      <c r="B7" s="63"/>
      <c r="C7" s="67"/>
      <c r="D7" s="68"/>
      <c r="E7" s="58" t="s">
        <v>2</v>
      </c>
      <c r="F7" s="59" t="s">
        <v>27</v>
      </c>
      <c r="G7" s="58" t="s">
        <v>3</v>
      </c>
      <c r="H7" s="58"/>
      <c r="I7" s="59" t="s">
        <v>28</v>
      </c>
      <c r="J7" s="58" t="s">
        <v>2</v>
      </c>
      <c r="K7" s="58" t="s">
        <v>27</v>
      </c>
      <c r="L7" s="58" t="s">
        <v>3</v>
      </c>
      <c r="M7" s="58"/>
      <c r="N7" s="58" t="s">
        <v>28</v>
      </c>
      <c r="O7" s="58" t="s">
        <v>3</v>
      </c>
      <c r="P7" s="58"/>
      <c r="Q7" s="58"/>
    </row>
    <row r="8" spans="1:17">
      <c r="A8" s="63"/>
      <c r="B8" s="63"/>
      <c r="C8" s="67"/>
      <c r="D8" s="68"/>
      <c r="E8" s="58"/>
      <c r="F8" s="60"/>
      <c r="G8" s="58" t="s">
        <v>29</v>
      </c>
      <c r="H8" s="58" t="s">
        <v>4</v>
      </c>
      <c r="I8" s="60"/>
      <c r="J8" s="58"/>
      <c r="K8" s="58"/>
      <c r="L8" s="58" t="s">
        <v>29</v>
      </c>
      <c r="M8" s="58" t="s">
        <v>4</v>
      </c>
      <c r="N8" s="58"/>
      <c r="O8" s="58" t="s">
        <v>6</v>
      </c>
      <c r="P8" s="30" t="s">
        <v>3</v>
      </c>
      <c r="Q8" s="58"/>
    </row>
    <row r="9" spans="1:17" ht="78" customHeight="1">
      <c r="A9" s="64"/>
      <c r="B9" s="64"/>
      <c r="C9" s="67"/>
      <c r="D9" s="68"/>
      <c r="E9" s="58"/>
      <c r="F9" s="61"/>
      <c r="G9" s="58"/>
      <c r="H9" s="58"/>
      <c r="I9" s="61"/>
      <c r="J9" s="58"/>
      <c r="K9" s="58"/>
      <c r="L9" s="58"/>
      <c r="M9" s="58"/>
      <c r="N9" s="58"/>
      <c r="O9" s="58"/>
      <c r="P9" s="31" t="s">
        <v>7</v>
      </c>
      <c r="Q9" s="58"/>
    </row>
    <row r="10" spans="1:17">
      <c r="A10" s="32">
        <v>1</v>
      </c>
      <c r="B10" s="32">
        <v>2</v>
      </c>
      <c r="C10" s="32">
        <v>3</v>
      </c>
      <c r="D10" s="30">
        <v>4</v>
      </c>
      <c r="E10" s="30">
        <v>5</v>
      </c>
      <c r="F10" s="30">
        <v>6</v>
      </c>
      <c r="G10" s="30">
        <v>7</v>
      </c>
      <c r="H10" s="30">
        <v>8</v>
      </c>
      <c r="I10" s="30">
        <v>9</v>
      </c>
      <c r="J10" s="30">
        <v>10</v>
      </c>
      <c r="K10" s="30">
        <v>11</v>
      </c>
      <c r="L10" s="30">
        <v>12</v>
      </c>
      <c r="M10" s="30">
        <v>13</v>
      </c>
      <c r="N10" s="30">
        <v>14</v>
      </c>
      <c r="O10" s="30">
        <v>15</v>
      </c>
      <c r="P10" s="30">
        <v>16</v>
      </c>
      <c r="Q10" s="30" t="s">
        <v>30</v>
      </c>
    </row>
    <row r="11" spans="1:17" ht="31.5">
      <c r="A11" s="5" t="s">
        <v>53</v>
      </c>
      <c r="B11" s="5"/>
      <c r="C11" s="5"/>
      <c r="D11" s="6" t="s">
        <v>60</v>
      </c>
      <c r="E11" s="55">
        <f>F11+I11</f>
        <v>535.4</v>
      </c>
      <c r="F11" s="55">
        <f>F12</f>
        <v>535.4</v>
      </c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>
        <f t="shared" ref="Q11:Q13" si="0">E11+J11</f>
        <v>535.4</v>
      </c>
    </row>
    <row r="12" spans="1:17" ht="31.5">
      <c r="A12" s="5" t="s">
        <v>55</v>
      </c>
      <c r="B12" s="7"/>
      <c r="C12" s="7"/>
      <c r="D12" s="6" t="s">
        <v>60</v>
      </c>
      <c r="E12" s="55">
        <f>F12+I12</f>
        <v>535.4</v>
      </c>
      <c r="F12" s="55">
        <f>F13+F14</f>
        <v>535.4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>
        <f t="shared" si="0"/>
        <v>535.4</v>
      </c>
    </row>
    <row r="13" spans="1:17" ht="31.5">
      <c r="A13" s="7" t="s">
        <v>61</v>
      </c>
      <c r="B13" s="7" t="s">
        <v>17</v>
      </c>
      <c r="C13" s="7" t="s">
        <v>18</v>
      </c>
      <c r="D13" s="54" t="s">
        <v>62</v>
      </c>
      <c r="E13" s="56">
        <f>F13+I13</f>
        <v>275</v>
      </c>
      <c r="F13" s="56">
        <v>275</v>
      </c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>
        <f t="shared" si="0"/>
        <v>275</v>
      </c>
    </row>
    <row r="14" spans="1:17" ht="31.5">
      <c r="A14" s="7" t="s">
        <v>63</v>
      </c>
      <c r="B14" s="7" t="s">
        <v>64</v>
      </c>
      <c r="C14" s="7" t="s">
        <v>65</v>
      </c>
      <c r="D14" s="46" t="s">
        <v>66</v>
      </c>
      <c r="E14" s="56">
        <f>F14+I14</f>
        <v>260.39999999999998</v>
      </c>
      <c r="F14" s="56">
        <v>260.39999999999998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>
        <f>E14+J14</f>
        <v>260.39999999999998</v>
      </c>
    </row>
    <row r="15" spans="1:17" s="8" customFormat="1" ht="32.25" customHeight="1">
      <c r="A15" s="5" t="s">
        <v>53</v>
      </c>
      <c r="B15" s="5"/>
      <c r="C15" s="5"/>
      <c r="D15" s="6" t="s">
        <v>54</v>
      </c>
      <c r="E15" s="47">
        <f t="shared" ref="E15:P16" si="1">E16</f>
        <v>0</v>
      </c>
      <c r="F15" s="47">
        <f t="shared" si="1"/>
        <v>0</v>
      </c>
      <c r="G15" s="47">
        <f t="shared" si="1"/>
        <v>0</v>
      </c>
      <c r="H15" s="47">
        <f t="shared" si="1"/>
        <v>0</v>
      </c>
      <c r="I15" s="47">
        <f t="shared" si="1"/>
        <v>0</v>
      </c>
      <c r="J15" s="47">
        <f t="shared" si="1"/>
        <v>499</v>
      </c>
      <c r="K15" s="47">
        <f t="shared" si="1"/>
        <v>0</v>
      </c>
      <c r="L15" s="47">
        <f t="shared" si="1"/>
        <v>0</v>
      </c>
      <c r="M15" s="47">
        <f t="shared" si="1"/>
        <v>0</v>
      </c>
      <c r="N15" s="47">
        <f t="shared" si="1"/>
        <v>499</v>
      </c>
      <c r="O15" s="47">
        <f t="shared" si="1"/>
        <v>499</v>
      </c>
      <c r="P15" s="47">
        <f t="shared" si="1"/>
        <v>499</v>
      </c>
      <c r="Q15" s="39">
        <f t="shared" ref="Q15:Q17" si="2">E15+J15</f>
        <v>499</v>
      </c>
    </row>
    <row r="16" spans="1:17" s="8" customFormat="1" ht="33.75" customHeight="1">
      <c r="A16" s="5" t="s">
        <v>55</v>
      </c>
      <c r="B16" s="5"/>
      <c r="C16" s="5"/>
      <c r="D16" s="6" t="s">
        <v>54</v>
      </c>
      <c r="E16" s="47">
        <f>E17</f>
        <v>0</v>
      </c>
      <c r="F16" s="47">
        <f t="shared" si="1"/>
        <v>0</v>
      </c>
      <c r="G16" s="47">
        <f t="shared" si="1"/>
        <v>0</v>
      </c>
      <c r="H16" s="47">
        <f t="shared" si="1"/>
        <v>0</v>
      </c>
      <c r="I16" s="47">
        <f t="shared" si="1"/>
        <v>0</v>
      </c>
      <c r="J16" s="47">
        <f t="shared" si="1"/>
        <v>499</v>
      </c>
      <c r="K16" s="47">
        <f t="shared" si="1"/>
        <v>0</v>
      </c>
      <c r="L16" s="47">
        <f t="shared" si="1"/>
        <v>0</v>
      </c>
      <c r="M16" s="47">
        <f t="shared" si="1"/>
        <v>0</v>
      </c>
      <c r="N16" s="47">
        <f t="shared" si="1"/>
        <v>499</v>
      </c>
      <c r="O16" s="47">
        <f t="shared" si="1"/>
        <v>499</v>
      </c>
      <c r="P16" s="47">
        <f t="shared" si="1"/>
        <v>499</v>
      </c>
      <c r="Q16" s="39">
        <f t="shared" si="2"/>
        <v>499</v>
      </c>
    </row>
    <row r="17" spans="1:17" s="9" customFormat="1" ht="15.75">
      <c r="A17" s="7" t="s">
        <v>56</v>
      </c>
      <c r="B17" s="7" t="s">
        <v>50</v>
      </c>
      <c r="C17" s="7" t="s">
        <v>51</v>
      </c>
      <c r="D17" s="46" t="s">
        <v>52</v>
      </c>
      <c r="E17" s="48"/>
      <c r="F17" s="48"/>
      <c r="G17" s="48"/>
      <c r="H17" s="48"/>
      <c r="I17" s="48"/>
      <c r="J17" s="48">
        <f>K17+N17</f>
        <v>499</v>
      </c>
      <c r="K17" s="48"/>
      <c r="L17" s="48"/>
      <c r="M17" s="48"/>
      <c r="N17" s="48">
        <v>499</v>
      </c>
      <c r="O17" s="48">
        <v>499</v>
      </c>
      <c r="P17" s="48">
        <v>499</v>
      </c>
      <c r="Q17" s="42">
        <f t="shared" si="2"/>
        <v>499</v>
      </c>
    </row>
    <row r="18" spans="1:17" s="8" customFormat="1" ht="48" customHeight="1">
      <c r="A18" s="5" t="s">
        <v>21</v>
      </c>
      <c r="B18" s="5"/>
      <c r="C18" s="5"/>
      <c r="D18" s="6" t="s">
        <v>22</v>
      </c>
      <c r="E18" s="39">
        <f t="shared" ref="E18:F20" si="3">E19</f>
        <v>227.3175</v>
      </c>
      <c r="F18" s="39">
        <f t="shared" si="3"/>
        <v>227.3175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>
        <f t="shared" ref="Q18:Q19" si="4">E18+J18</f>
        <v>227.3175</v>
      </c>
    </row>
    <row r="19" spans="1:17" s="9" customFormat="1" ht="46.5" customHeight="1">
      <c r="A19" s="5" t="s">
        <v>23</v>
      </c>
      <c r="B19" s="7"/>
      <c r="C19" s="7"/>
      <c r="D19" s="6" t="s">
        <v>22</v>
      </c>
      <c r="E19" s="45">
        <f t="shared" si="3"/>
        <v>227.3175</v>
      </c>
      <c r="F19" s="45">
        <f t="shared" si="3"/>
        <v>227.3175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39">
        <f t="shared" si="4"/>
        <v>227.3175</v>
      </c>
    </row>
    <row r="20" spans="1:17" s="8" customFormat="1" ht="65.25" customHeight="1">
      <c r="A20" s="5" t="s">
        <v>31</v>
      </c>
      <c r="B20" s="5" t="s">
        <v>32</v>
      </c>
      <c r="C20" s="5"/>
      <c r="D20" s="33" t="s">
        <v>33</v>
      </c>
      <c r="E20" s="39">
        <f t="shared" si="3"/>
        <v>227.3175</v>
      </c>
      <c r="F20" s="39">
        <f t="shared" si="3"/>
        <v>227.3175</v>
      </c>
      <c r="G20" s="39"/>
      <c r="H20" s="39"/>
      <c r="I20" s="39"/>
      <c r="J20" s="39"/>
      <c r="K20" s="39"/>
      <c r="L20" s="39"/>
      <c r="M20" s="39"/>
      <c r="N20" s="39"/>
      <c r="O20" s="39"/>
      <c r="P20" s="45"/>
      <c r="Q20" s="39">
        <f t="shared" ref="Q20:Q34" si="5">E20+J20</f>
        <v>227.3175</v>
      </c>
    </row>
    <row r="21" spans="1:17" ht="31.5">
      <c r="A21" s="7" t="s">
        <v>34</v>
      </c>
      <c r="B21" s="7" t="s">
        <v>35</v>
      </c>
      <c r="C21" s="7" t="s">
        <v>20</v>
      </c>
      <c r="D21" s="46" t="s">
        <v>36</v>
      </c>
      <c r="E21" s="42">
        <v>227.3175</v>
      </c>
      <c r="F21" s="42">
        <v>227.3175</v>
      </c>
      <c r="G21" s="42"/>
      <c r="H21" s="42"/>
      <c r="I21" s="42"/>
      <c r="J21" s="42"/>
      <c r="K21" s="42"/>
      <c r="L21" s="42"/>
      <c r="M21" s="42"/>
      <c r="N21" s="42"/>
      <c r="O21" s="42"/>
      <c r="P21" s="45"/>
      <c r="Q21" s="42">
        <f t="shared" si="5"/>
        <v>227.3175</v>
      </c>
    </row>
    <row r="22" spans="1:17" s="34" customFormat="1" ht="31.5">
      <c r="A22" s="5" t="s">
        <v>67</v>
      </c>
      <c r="B22" s="5"/>
      <c r="C22" s="5"/>
      <c r="D22" s="6" t="s">
        <v>68</v>
      </c>
      <c r="E22" s="39">
        <f>F22+I22</f>
        <v>200</v>
      </c>
      <c r="F22" s="39">
        <f>F23</f>
        <v>200</v>
      </c>
      <c r="G22" s="39"/>
      <c r="H22" s="39"/>
      <c r="I22" s="39"/>
      <c r="J22" s="39"/>
      <c r="K22" s="39"/>
      <c r="L22" s="39"/>
      <c r="M22" s="39"/>
      <c r="N22" s="39"/>
      <c r="O22" s="39"/>
      <c r="P22" s="45"/>
      <c r="Q22" s="39">
        <f t="shared" si="5"/>
        <v>200</v>
      </c>
    </row>
    <row r="23" spans="1:17" s="34" customFormat="1" ht="31.5">
      <c r="A23" s="7" t="s">
        <v>69</v>
      </c>
      <c r="B23" s="7"/>
      <c r="C23" s="7"/>
      <c r="D23" s="6" t="s">
        <v>68</v>
      </c>
      <c r="E23" s="39">
        <f>F23+I23</f>
        <v>200</v>
      </c>
      <c r="F23" s="39">
        <f>F24</f>
        <v>200</v>
      </c>
      <c r="G23" s="39"/>
      <c r="H23" s="39"/>
      <c r="I23" s="39"/>
      <c r="J23" s="39"/>
      <c r="K23" s="39"/>
      <c r="L23" s="39"/>
      <c r="M23" s="39"/>
      <c r="N23" s="39"/>
      <c r="O23" s="39"/>
      <c r="P23" s="45"/>
      <c r="Q23" s="39">
        <f t="shared" si="5"/>
        <v>200</v>
      </c>
    </row>
    <row r="24" spans="1:17" s="34" customFormat="1" ht="15.75">
      <c r="A24" s="7" t="s">
        <v>70</v>
      </c>
      <c r="B24" s="7" t="s">
        <v>71</v>
      </c>
      <c r="C24" s="7" t="s">
        <v>72</v>
      </c>
      <c r="D24" s="41" t="s">
        <v>73</v>
      </c>
      <c r="E24" s="42">
        <f>F24+I24</f>
        <v>200</v>
      </c>
      <c r="F24" s="42">
        <v>200</v>
      </c>
      <c r="G24" s="42"/>
      <c r="H24" s="42"/>
      <c r="I24" s="42"/>
      <c r="J24" s="42"/>
      <c r="K24" s="42"/>
      <c r="L24" s="42"/>
      <c r="M24" s="42"/>
      <c r="N24" s="42"/>
      <c r="O24" s="42"/>
      <c r="P24" s="45"/>
      <c r="Q24" s="39">
        <f t="shared" si="5"/>
        <v>200</v>
      </c>
    </row>
    <row r="25" spans="1:17" s="40" customFormat="1" ht="47.25">
      <c r="A25" s="5" t="s">
        <v>46</v>
      </c>
      <c r="B25" s="5"/>
      <c r="C25" s="5"/>
      <c r="D25" s="6" t="s">
        <v>47</v>
      </c>
      <c r="E25" s="45">
        <f>E26</f>
        <v>226.92</v>
      </c>
      <c r="F25" s="45">
        <f>F26</f>
        <v>226.92</v>
      </c>
      <c r="G25" s="45">
        <f t="shared" ref="G25:P25" si="6">G26</f>
        <v>0</v>
      </c>
      <c r="H25" s="45">
        <f t="shared" si="6"/>
        <v>0</v>
      </c>
      <c r="I25" s="45">
        <f t="shared" si="6"/>
        <v>0</v>
      </c>
      <c r="J25" s="45">
        <f t="shared" si="6"/>
        <v>549.74</v>
      </c>
      <c r="K25" s="45">
        <f t="shared" si="6"/>
        <v>0</v>
      </c>
      <c r="L25" s="45">
        <f t="shared" si="6"/>
        <v>0</v>
      </c>
      <c r="M25" s="45">
        <f t="shared" si="6"/>
        <v>0</v>
      </c>
      <c r="N25" s="45">
        <f t="shared" si="6"/>
        <v>549.74</v>
      </c>
      <c r="O25" s="45">
        <f t="shared" si="6"/>
        <v>549.74</v>
      </c>
      <c r="P25" s="45">
        <f t="shared" si="6"/>
        <v>549.74</v>
      </c>
      <c r="Q25" s="45">
        <f t="shared" si="5"/>
        <v>776.66</v>
      </c>
    </row>
    <row r="26" spans="1:17" ht="47.25">
      <c r="A26" s="5" t="s">
        <v>48</v>
      </c>
      <c r="B26" s="7"/>
      <c r="C26" s="7"/>
      <c r="D26" s="6" t="s">
        <v>47</v>
      </c>
      <c r="E26" s="39">
        <f>E27+E28</f>
        <v>226.92</v>
      </c>
      <c r="F26" s="39">
        <f t="shared" ref="F26:M26" si="7">F27+F28</f>
        <v>226.92</v>
      </c>
      <c r="G26" s="39">
        <f t="shared" si="7"/>
        <v>0</v>
      </c>
      <c r="H26" s="39">
        <f t="shared" si="7"/>
        <v>0</v>
      </c>
      <c r="I26" s="39">
        <f t="shared" si="7"/>
        <v>0</v>
      </c>
      <c r="J26" s="39">
        <f>K26+N26</f>
        <v>549.74</v>
      </c>
      <c r="K26" s="39">
        <f t="shared" si="7"/>
        <v>0</v>
      </c>
      <c r="L26" s="39">
        <f t="shared" si="7"/>
        <v>0</v>
      </c>
      <c r="M26" s="39">
        <f t="shared" si="7"/>
        <v>0</v>
      </c>
      <c r="N26" s="39">
        <f>N27+N28</f>
        <v>549.74</v>
      </c>
      <c r="O26" s="39">
        <f>O27+O28</f>
        <v>549.74</v>
      </c>
      <c r="P26" s="39">
        <f>P27+P28</f>
        <v>549.74</v>
      </c>
      <c r="Q26" s="45">
        <f>E26+J26</f>
        <v>776.66</v>
      </c>
    </row>
    <row r="27" spans="1:17" s="16" customFormat="1" ht="31.5">
      <c r="A27" s="7" t="s">
        <v>57</v>
      </c>
      <c r="B27" s="7" t="s">
        <v>58</v>
      </c>
      <c r="C27" s="7" t="s">
        <v>51</v>
      </c>
      <c r="D27" s="41" t="s">
        <v>59</v>
      </c>
      <c r="E27" s="49"/>
      <c r="F27" s="49"/>
      <c r="G27" s="48"/>
      <c r="H27" s="48"/>
      <c r="I27" s="48"/>
      <c r="J27" s="48">
        <f t="shared" ref="J27" si="8">K27+N27</f>
        <v>225</v>
      </c>
      <c r="K27" s="48"/>
      <c r="L27" s="48"/>
      <c r="M27" s="48"/>
      <c r="N27" s="48">
        <v>225</v>
      </c>
      <c r="O27" s="48">
        <v>225</v>
      </c>
      <c r="P27" s="48">
        <v>225</v>
      </c>
      <c r="Q27" s="48">
        <v>225</v>
      </c>
    </row>
    <row r="28" spans="1:17" s="16" customFormat="1" ht="15.75">
      <c r="A28" s="7" t="s">
        <v>49</v>
      </c>
      <c r="B28" s="7" t="s">
        <v>50</v>
      </c>
      <c r="C28" s="7" t="s">
        <v>51</v>
      </c>
      <c r="D28" s="46" t="s">
        <v>52</v>
      </c>
      <c r="E28" s="42">
        <f>F28+I28</f>
        <v>226.92</v>
      </c>
      <c r="F28" s="42">
        <f>226.92</f>
        <v>226.92</v>
      </c>
      <c r="G28" s="42"/>
      <c r="H28" s="42"/>
      <c r="I28" s="42"/>
      <c r="J28" s="42">
        <f t="shared" ref="J28" si="9">K28+N28</f>
        <v>324.74</v>
      </c>
      <c r="K28" s="42"/>
      <c r="L28" s="42"/>
      <c r="M28" s="42"/>
      <c r="N28" s="42">
        <f>549.74-225</f>
        <v>324.74</v>
      </c>
      <c r="O28" s="42">
        <f>549.74-225</f>
        <v>324.74</v>
      </c>
      <c r="P28" s="42">
        <f>549.74-225</f>
        <v>324.74</v>
      </c>
      <c r="Q28" s="42">
        <f t="shared" ref="Q28" si="10">E28+J28</f>
        <v>551.66</v>
      </c>
    </row>
    <row r="29" spans="1:17" s="40" customFormat="1" ht="36.75" customHeight="1">
      <c r="A29" s="5" t="s">
        <v>38</v>
      </c>
      <c r="B29" s="5"/>
      <c r="C29" s="5"/>
      <c r="D29" s="6" t="s">
        <v>39</v>
      </c>
      <c r="E29" s="39">
        <f>E30</f>
        <v>50</v>
      </c>
      <c r="F29" s="39">
        <f>F30</f>
        <v>0</v>
      </c>
      <c r="G29" s="39">
        <f t="shared" ref="G29:Q30" si="11">G30</f>
        <v>0</v>
      </c>
      <c r="H29" s="39">
        <f t="shared" si="11"/>
        <v>0</v>
      </c>
      <c r="I29" s="39">
        <f t="shared" si="11"/>
        <v>50</v>
      </c>
      <c r="J29" s="39">
        <f t="shared" si="11"/>
        <v>0</v>
      </c>
      <c r="K29" s="39">
        <f t="shared" si="11"/>
        <v>0</v>
      </c>
      <c r="L29" s="39">
        <f t="shared" si="11"/>
        <v>0</v>
      </c>
      <c r="M29" s="39">
        <f t="shared" si="11"/>
        <v>0</v>
      </c>
      <c r="N29" s="39">
        <f t="shared" si="11"/>
        <v>0</v>
      </c>
      <c r="O29" s="39">
        <f t="shared" si="11"/>
        <v>0</v>
      </c>
      <c r="P29" s="39">
        <f t="shared" si="11"/>
        <v>0</v>
      </c>
      <c r="Q29" s="39">
        <f t="shared" si="11"/>
        <v>50</v>
      </c>
    </row>
    <row r="30" spans="1:17" ht="34.5" customHeight="1">
      <c r="A30" s="5" t="s">
        <v>40</v>
      </c>
      <c r="B30" s="7"/>
      <c r="C30" s="7"/>
      <c r="D30" s="6" t="s">
        <v>39</v>
      </c>
      <c r="E30" s="39">
        <f>E31</f>
        <v>50</v>
      </c>
      <c r="F30" s="39">
        <f>F31</f>
        <v>0</v>
      </c>
      <c r="G30" s="39">
        <v>0</v>
      </c>
      <c r="H30" s="39">
        <v>0</v>
      </c>
      <c r="I30" s="39">
        <f>I31</f>
        <v>50</v>
      </c>
      <c r="J30" s="39">
        <f t="shared" si="11"/>
        <v>0</v>
      </c>
      <c r="K30" s="39">
        <f t="shared" si="11"/>
        <v>0</v>
      </c>
      <c r="L30" s="39">
        <f t="shared" si="11"/>
        <v>0</v>
      </c>
      <c r="M30" s="39">
        <f t="shared" si="11"/>
        <v>0</v>
      </c>
      <c r="N30" s="39">
        <f t="shared" si="11"/>
        <v>0</v>
      </c>
      <c r="O30" s="39">
        <f t="shared" si="11"/>
        <v>0</v>
      </c>
      <c r="P30" s="39">
        <f t="shared" si="11"/>
        <v>0</v>
      </c>
      <c r="Q30" s="39">
        <f t="shared" ref="Q30" si="12">E30+J30</f>
        <v>50</v>
      </c>
    </row>
    <row r="31" spans="1:17" s="16" customFormat="1" ht="53.25" customHeight="1">
      <c r="A31" s="7" t="s">
        <v>41</v>
      </c>
      <c r="B31" s="7" t="s">
        <v>42</v>
      </c>
      <c r="C31" s="7" t="s">
        <v>43</v>
      </c>
      <c r="D31" s="41" t="s">
        <v>44</v>
      </c>
      <c r="E31" s="42">
        <f>F31+I31</f>
        <v>50</v>
      </c>
      <c r="F31" s="42"/>
      <c r="G31" s="42"/>
      <c r="H31" s="42"/>
      <c r="I31" s="42">
        <v>50</v>
      </c>
      <c r="J31" s="42">
        <f>K31+N31</f>
        <v>0</v>
      </c>
      <c r="K31" s="42"/>
      <c r="L31" s="42"/>
      <c r="M31" s="42"/>
      <c r="N31" s="42"/>
      <c r="O31" s="42"/>
      <c r="P31" s="43"/>
      <c r="Q31" s="44">
        <f>E31+J31</f>
        <v>50</v>
      </c>
    </row>
    <row r="32" spans="1:17" s="16" customFormat="1" ht="31.5">
      <c r="A32" s="2" t="s">
        <v>14</v>
      </c>
      <c r="B32" s="2"/>
      <c r="C32" s="2"/>
      <c r="D32" s="3" t="s">
        <v>10</v>
      </c>
      <c r="E32" s="50">
        <f>F32+I32</f>
        <v>-1239.6374999999998</v>
      </c>
      <c r="F32" s="50">
        <f>F33</f>
        <v>-1239.6374999999998</v>
      </c>
      <c r="G32" s="35">
        <f t="shared" ref="G32:P32" si="13">G33</f>
        <v>0</v>
      </c>
      <c r="H32" s="35">
        <f t="shared" si="13"/>
        <v>0</v>
      </c>
      <c r="I32" s="35">
        <f t="shared" si="13"/>
        <v>0</v>
      </c>
      <c r="J32" s="35">
        <f t="shared" si="13"/>
        <v>-1048.74</v>
      </c>
      <c r="K32" s="35">
        <f t="shared" si="13"/>
        <v>0</v>
      </c>
      <c r="L32" s="35">
        <f t="shared" si="13"/>
        <v>0</v>
      </c>
      <c r="M32" s="35">
        <f t="shared" si="13"/>
        <v>0</v>
      </c>
      <c r="N32" s="35">
        <f t="shared" si="13"/>
        <v>-1048.74</v>
      </c>
      <c r="O32" s="35">
        <f t="shared" si="13"/>
        <v>-1048.74</v>
      </c>
      <c r="P32" s="35">
        <f t="shared" si="13"/>
        <v>-1048.74</v>
      </c>
      <c r="Q32" s="35">
        <f t="shared" si="5"/>
        <v>-2288.3774999999996</v>
      </c>
    </row>
    <row r="33" spans="1:18" s="16" customFormat="1" ht="31.5">
      <c r="A33" s="2" t="s">
        <v>15</v>
      </c>
      <c r="B33" s="1"/>
      <c r="C33" s="1"/>
      <c r="D33" s="3" t="s">
        <v>10</v>
      </c>
      <c r="E33" s="50">
        <f t="shared" ref="E33:E34" si="14">F33+I33</f>
        <v>-1239.6374999999998</v>
      </c>
      <c r="F33" s="51">
        <f>F34</f>
        <v>-1239.6374999999998</v>
      </c>
      <c r="G33" s="37">
        <f t="shared" ref="G33:P33" si="15">G34</f>
        <v>0</v>
      </c>
      <c r="H33" s="37">
        <f t="shared" si="15"/>
        <v>0</v>
      </c>
      <c r="I33" s="37">
        <f t="shared" si="15"/>
        <v>0</v>
      </c>
      <c r="J33" s="37">
        <f t="shared" si="15"/>
        <v>-1048.74</v>
      </c>
      <c r="K33" s="37">
        <f t="shared" si="15"/>
        <v>0</v>
      </c>
      <c r="L33" s="37">
        <f t="shared" si="15"/>
        <v>0</v>
      </c>
      <c r="M33" s="37">
        <f t="shared" si="15"/>
        <v>0</v>
      </c>
      <c r="N33" s="37">
        <f t="shared" si="15"/>
        <v>-1048.74</v>
      </c>
      <c r="O33" s="37">
        <f t="shared" si="15"/>
        <v>-1048.74</v>
      </c>
      <c r="P33" s="37">
        <f t="shared" si="15"/>
        <v>-1048.74</v>
      </c>
      <c r="Q33" s="35">
        <f t="shared" si="5"/>
        <v>-2288.3774999999996</v>
      </c>
    </row>
    <row r="34" spans="1:18" s="16" customFormat="1" ht="31.5">
      <c r="A34" s="1" t="s">
        <v>16</v>
      </c>
      <c r="B34" s="1" t="s">
        <v>17</v>
      </c>
      <c r="C34" s="1" t="s">
        <v>18</v>
      </c>
      <c r="D34" s="4" t="s">
        <v>19</v>
      </c>
      <c r="E34" s="52">
        <f t="shared" si="14"/>
        <v>-1239.6374999999998</v>
      </c>
      <c r="F34" s="53">
        <f>-227.3175-50-226.92-200-260.4-275</f>
        <v>-1239.6374999999998</v>
      </c>
      <c r="G34" s="38"/>
      <c r="H34" s="38"/>
      <c r="I34" s="38"/>
      <c r="J34" s="38">
        <f>K34+N34</f>
        <v>-1048.74</v>
      </c>
      <c r="K34" s="38"/>
      <c r="L34" s="38"/>
      <c r="M34" s="38"/>
      <c r="N34" s="38">
        <f>-1548.366+499.626</f>
        <v>-1048.74</v>
      </c>
      <c r="O34" s="38">
        <f>-1548.366+499.626</f>
        <v>-1048.74</v>
      </c>
      <c r="P34" s="38">
        <f>-1548.366+499.626</f>
        <v>-1048.74</v>
      </c>
      <c r="Q34" s="36">
        <f t="shared" si="5"/>
        <v>-2288.3774999999996</v>
      </c>
    </row>
    <row r="35" spans="1:18" s="16" customFormat="1" ht="15.75">
      <c r="A35" s="1"/>
      <c r="B35" s="1"/>
      <c r="C35" s="1"/>
      <c r="D35" s="17"/>
      <c r="E35" s="37">
        <f>F35+I35</f>
        <v>2.2737367544323206E-13</v>
      </c>
      <c r="F35" s="37">
        <f>F11+F15+F18+F22+F25+F29+F32</f>
        <v>-49.999999999999773</v>
      </c>
      <c r="G35" s="37">
        <f t="shared" ref="G35:I35" si="16">G11+G15+G18+G22+G25+G29+G32</f>
        <v>0</v>
      </c>
      <c r="H35" s="37">
        <f t="shared" si="16"/>
        <v>0</v>
      </c>
      <c r="I35" s="37">
        <f t="shared" si="16"/>
        <v>50</v>
      </c>
      <c r="J35" s="37">
        <f>K35+N35</f>
        <v>0</v>
      </c>
      <c r="K35" s="37">
        <f>K15+K18+K25+K29+K32</f>
        <v>0</v>
      </c>
      <c r="L35" s="37">
        <f t="shared" ref="L35:P35" si="17">L15+L18+L25+L29+L32</f>
        <v>0</v>
      </c>
      <c r="M35" s="37">
        <f t="shared" si="17"/>
        <v>0</v>
      </c>
      <c r="N35" s="37">
        <f t="shared" si="17"/>
        <v>0</v>
      </c>
      <c r="O35" s="37">
        <f t="shared" si="17"/>
        <v>0</v>
      </c>
      <c r="P35" s="37">
        <f t="shared" si="17"/>
        <v>0</v>
      </c>
      <c r="Q35" s="37">
        <f>E35+J35</f>
        <v>2.2737367544323206E-13</v>
      </c>
      <c r="R35" s="57" t="e">
        <f>Q11+Q15+Q18+Q22+Q25+Q29+#REF!+Q32</f>
        <v>#REF!</v>
      </c>
    </row>
    <row r="36" spans="1:18">
      <c r="O36" s="18"/>
    </row>
    <row r="37" spans="1:18" s="19" customFormat="1" ht="18.75">
      <c r="B37" s="20"/>
      <c r="C37" s="20"/>
      <c r="D37" s="66" t="s">
        <v>11</v>
      </c>
      <c r="E37" s="66"/>
      <c r="F37" s="21"/>
      <c r="G37" s="21"/>
      <c r="H37" s="22"/>
      <c r="J37" s="21"/>
      <c r="K37" s="21"/>
      <c r="L37" s="23"/>
      <c r="M37" s="19" t="s">
        <v>12</v>
      </c>
      <c r="N37" s="21"/>
      <c r="O37" s="23"/>
    </row>
    <row r="38" spans="1:18" s="24" customFormat="1">
      <c r="B38" s="11"/>
      <c r="C38" s="11"/>
      <c r="D38" s="25"/>
      <c r="K38" s="26"/>
    </row>
    <row r="39" spans="1:18"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8"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8"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8"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8"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8"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8"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8"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8"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8"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4:15"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4:15"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4:15"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4:15"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4" spans="4:15"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</row>
    <row r="55" spans="4:15">
      <c r="D55" s="28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4:15"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</row>
    <row r="57" spans="4:15">
      <c r="H57" s="27"/>
      <c r="O57" s="27"/>
    </row>
    <row r="58" spans="4:15">
      <c r="H58" s="27"/>
      <c r="O58" s="27"/>
    </row>
    <row r="59" spans="4:15">
      <c r="H59" s="27"/>
      <c r="O59" s="27"/>
    </row>
    <row r="60" spans="4:15">
      <c r="H60" s="27"/>
      <c r="O60" s="27"/>
    </row>
    <row r="61" spans="4:15">
      <c r="H61" s="27"/>
      <c r="O61" s="27"/>
    </row>
    <row r="62" spans="4:15">
      <c r="H62" s="27"/>
      <c r="O62" s="27"/>
    </row>
    <row r="63" spans="4:15">
      <c r="H63" s="27"/>
      <c r="O63" s="27"/>
    </row>
    <row r="64" spans="4:15">
      <c r="H64" s="27"/>
      <c r="O64" s="27"/>
    </row>
    <row r="65" spans="5:15">
      <c r="H65" s="27"/>
      <c r="O65" s="27"/>
    </row>
    <row r="66" spans="5:15">
      <c r="E66" s="27"/>
      <c r="H66" s="27"/>
      <c r="I66" s="27"/>
      <c r="L66" s="27"/>
      <c r="M66" s="27"/>
      <c r="N66" s="27"/>
      <c r="O66" s="27"/>
    </row>
  </sheetData>
  <mergeCells count="23">
    <mergeCell ref="A6:A9"/>
    <mergeCell ref="A4:O4"/>
    <mergeCell ref="D37:E37"/>
    <mergeCell ref="E7:E9"/>
    <mergeCell ref="B6:B9"/>
    <mergeCell ref="C6:C9"/>
    <mergeCell ref="D6:D9"/>
    <mergeCell ref="M8:M9"/>
    <mergeCell ref="I7:I9"/>
    <mergeCell ref="G8:G9"/>
    <mergeCell ref="E6:I6"/>
    <mergeCell ref="J6:P6"/>
    <mergeCell ref="Q6:Q9"/>
    <mergeCell ref="F7:F9"/>
    <mergeCell ref="G7:H7"/>
    <mergeCell ref="J7:J9"/>
    <mergeCell ref="K7:K9"/>
    <mergeCell ref="L7:M7"/>
    <mergeCell ref="N7:N9"/>
    <mergeCell ref="O7:P7"/>
    <mergeCell ref="H8:H9"/>
    <mergeCell ref="L8:L9"/>
    <mergeCell ref="O8:O9"/>
  </mergeCells>
  <pageMargins left="0.15748031496062992" right="0.15748031496062992" top="0.15748031496062992" bottom="0.15748031496062992" header="0.15748031496062992" footer="0.11811023622047245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2018-07-25T07:04:25Z</cp:lastPrinted>
  <dcterms:created xsi:type="dcterms:W3CDTF">2012-12-15T07:40:07Z</dcterms:created>
  <dcterms:modified xsi:type="dcterms:W3CDTF">2018-07-27T05:20:27Z</dcterms:modified>
</cp:coreProperties>
</file>