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36" yWindow="107" windowWidth="13970" windowHeight="8006"/>
  </bookViews>
  <sheets>
    <sheet name="кошторис_проєкт" sheetId="3" r:id="rId1"/>
    <sheet name="Лист3" sheetId="4" state="hidden" r:id="rId2"/>
  </sheets>
  <definedNames>
    <definedName name="_xlnm.Print_Titles" localSheetId="0">кошторис_проєкт!$16:$20</definedName>
    <definedName name="_xlnm.Print_Area" localSheetId="0">кошторис_проєкт!$A$1:$K$43</definedName>
  </definedNames>
  <calcPr calcId="144525"/>
</workbook>
</file>

<file path=xl/calcChain.xml><?xml version="1.0" encoding="utf-8"?>
<calcChain xmlns="http://schemas.openxmlformats.org/spreadsheetml/2006/main">
  <c r="K23" i="3" l="1"/>
  <c r="F32" i="3"/>
  <c r="J23" i="3"/>
  <c r="I23" i="3"/>
  <c r="I21" i="3"/>
  <c r="F33" i="3"/>
  <c r="F34" i="3"/>
  <c r="F37" i="3"/>
  <c r="F30" i="3"/>
  <c r="F27" i="3"/>
  <c r="F26" i="3"/>
  <c r="F25" i="3"/>
  <c r="F24" i="3"/>
  <c r="F22" i="3"/>
  <c r="H35" i="3"/>
  <c r="F35" i="3" s="1"/>
  <c r="H31" i="3"/>
  <c r="F31" i="3" s="1"/>
  <c r="F23" i="3" l="1"/>
  <c r="I38" i="3"/>
  <c r="H38" i="3"/>
  <c r="G21" i="3"/>
  <c r="G29" i="3"/>
  <c r="F29" i="3" s="1"/>
  <c r="J38" i="3"/>
  <c r="K38" i="3"/>
  <c r="F21" i="3" l="1"/>
  <c r="F38" i="3" s="1"/>
  <c r="G38" i="3"/>
</calcChain>
</file>

<file path=xl/sharedStrings.xml><?xml version="1.0" encoding="utf-8"?>
<sst xmlns="http://schemas.openxmlformats.org/spreadsheetml/2006/main" count="60" uniqueCount="55">
  <si>
    <t>Найменування завдань</t>
  </si>
  <si>
    <t>Найменування заходу</t>
  </si>
  <si>
    <t>Міський бюджет</t>
  </si>
  <si>
    <t>Придбання паливно-мастильних матеріалів для 22 - ДПРЧ</t>
  </si>
  <si>
    <t xml:space="preserve">Разом </t>
  </si>
  <si>
    <t xml:space="preserve">         у тому числі за роками</t>
  </si>
  <si>
    <t xml:space="preserve">Джерела фінансування </t>
  </si>
  <si>
    <t>№ п/п</t>
  </si>
  <si>
    <t>1.</t>
  </si>
  <si>
    <t>2.</t>
  </si>
  <si>
    <t>3.</t>
  </si>
  <si>
    <t>4.</t>
  </si>
  <si>
    <t>Забезпечення ефективного управління у сфері цивільного захисту</t>
  </si>
  <si>
    <t>Розроблення та затвердження переліку документів з питань цивільного захисту обов`язкових для використання на підприємствах, установах, організаціях</t>
  </si>
  <si>
    <t>Головний розпорядник коштів, відповідальний виконавець</t>
  </si>
  <si>
    <t>5.</t>
  </si>
  <si>
    <t>К О Ш Т О Р И С</t>
  </si>
  <si>
    <t>Кошти підприємств</t>
  </si>
  <si>
    <t xml:space="preserve">Не потребує фінансування з бюджету </t>
  </si>
  <si>
    <t>Утримання центру збору первинної інформації (ПУ НЦО) міста</t>
  </si>
  <si>
    <t>Оплата праці за договорами підряду; оплата комунальних послуг та енергоносіїв; придбання предметів постачання і матеріалів; послуги зв`язку; послуги банку; придбання оргтехніки тощо</t>
  </si>
  <si>
    <t xml:space="preserve"> Технічне переоснащення оперативно-диспетчерських служб, органів управління та сил цивільного захисту</t>
  </si>
  <si>
    <t>Проведення ремонтних робіт теплоізоляції зовнішньої теплотраси пожежного депо 22-ДПРЧ</t>
  </si>
  <si>
    <t xml:space="preserve">Протизсувні заходи у прибережній зоні в районі 9-го мікрорайону                                                                              м. Чорноморська </t>
  </si>
  <si>
    <t>Зменшення зсувної активності прибережної зони в районі 9-го мікрорайону м. Чорноморська</t>
  </si>
  <si>
    <t>ЧМВ ГУ ДСНС України в Одеській області, підприємства, установи та організації міста</t>
  </si>
  <si>
    <t>Капітальний ремонт боксів, бази ГДЗС, посту технічного обслуговування пожежної техніки</t>
  </si>
  <si>
    <t>Поточний ремонт коридорів підрозділу 22-ДПРЧ</t>
  </si>
  <si>
    <t>Придбання засобів малої механізації та запчастини до них</t>
  </si>
  <si>
    <t>Придбання (виготовлення) наочної агітації для 22-ДПРЧ</t>
  </si>
  <si>
    <t>Придбання та встановлення електропідйомників виїзних воріт техніки оперативного розрахунку 22-ДПРЧ</t>
  </si>
  <si>
    <t>Проведення робіт по благоустрою території (асфальтування)</t>
  </si>
  <si>
    <t>Фінансове управління Чорноморської міської ради Одеської області, ЧМВ ГУ ДСНС України в Одеській області</t>
  </si>
  <si>
    <t>Виконавчий комітет Чорноморської міської ради Одеської області, ЧМВ ГУ ДСНС України в Одеській області</t>
  </si>
  <si>
    <t>Управління капітального будівництва Чорноморської  міської ради Одеської області</t>
  </si>
  <si>
    <t>Закупівля автоматики для підключення ввідного кабелю електроживлення 22-ДПРЧ ГУ ДСНС в Одеській області по  вул. В. Шума 6-Б</t>
  </si>
  <si>
    <t>Придбання шин,  запчастин, агрегатів, матеріалів та інструменту для проведення ремонтних, ремонтно-зварювальних та фарбувальних робіт пожежних автомобілів 22-ДПРЧ</t>
  </si>
  <si>
    <t>Придбання рятувального обладнання та пристроїв, пожежних рукавів для 22-ДПРЧ (пояса пожежні, карабіни, чохли для пожежних сокир), форменого (спеціального) одягу та взуття особовому складу 22 - ДПРЧ</t>
  </si>
  <si>
    <t xml:space="preserve">Проведення капітального ремонту службово-побутових приміщень пожежного депо (рукавної бази, учбової башти, пункту зв'язку частини, архіву, бойлерної, службових приміщень та інш.) 22 - ДПРЧ.   Проведення капітального ремонту службових приміщень сектору телекомунікацій інформаційних технологій та Системи 112 ГУ ДСНС України в Одеській області  </t>
  </si>
  <si>
    <t>2210-400
3110-200</t>
  </si>
  <si>
    <t>О. П. Лисиця</t>
  </si>
  <si>
    <t>Одеської області</t>
  </si>
  <si>
    <r>
      <rPr>
        <sz val="16"/>
        <rFont val="Times New Roman"/>
        <family val="1"/>
        <charset val="204"/>
      </rPr>
      <t xml:space="preserve">                  Секретар ради </t>
    </r>
    <r>
      <rPr>
        <sz val="12"/>
        <rFont val="Times New Roman"/>
        <family val="1"/>
        <charset val="204"/>
      </rPr>
      <t xml:space="preserve">                                                               </t>
    </r>
  </si>
  <si>
    <t>Додаток</t>
  </si>
  <si>
    <t>Чорноморської міської ради</t>
  </si>
  <si>
    <t xml:space="preserve"> Здійснення організаційних та спеціальних заходів щодо запобігання виникненню пожеж, надзвичайних ситуацій, надзвичайних подій, їх ліквідації, в тому числі проведення занять і навчань, відпрацювання документів оперативного реагування, перевірка  джерел водопостачання та виконання інших службових цілей і завдань підрозділу</t>
  </si>
  <si>
    <t>Прогнозований обсяг фінансових ресурсів для виконання завдань, тис. грн</t>
  </si>
  <si>
    <t>фінансування заходів, передбачених Міською цільовою соціальною програмою розвитку цивільного захисту на 2016-2020 роки</t>
  </si>
  <si>
    <t xml:space="preserve">Придбання канцтоварів, журналів, наочної агітації, пристроїв реєстрації телефонних розмов, комп`ютерної техніки та її обслуговування для 22-ДПРЧ </t>
  </si>
  <si>
    <t>до рішення</t>
  </si>
  <si>
    <t xml:space="preserve">Чорноморської міської ради </t>
  </si>
  <si>
    <t>від 06.01.2016 р. № 28-VII</t>
  </si>
  <si>
    <t>"Додаток № 2</t>
  </si>
  <si>
    <t xml:space="preserve"> до рішення </t>
  </si>
  <si>
    <t>від 04.09.2020 р. № 594   -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</si>
</sst>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0" xfId="0" applyFont="1" applyFill="1" applyBorder="1"/>
    <xf numFmtId="0" fontId="5" fillId="2" borderId="0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indent="15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7"/>
  <sheetViews>
    <sheetView tabSelected="1" view="pageBreakPreview" zoomScale="60" zoomScaleNormal="85" workbookViewId="0">
      <pane xSplit="2" ySplit="20" topLeftCell="D23" activePane="bottomRight" state="frozen"/>
      <selection pane="topRight" activeCell="C1" sqref="C1"/>
      <selection pane="bottomLeft" activeCell="A13" sqref="A13"/>
      <selection pane="bottomRight" activeCell="H5" sqref="H5"/>
    </sheetView>
  </sheetViews>
  <sheetFormatPr defaultColWidth="9.09765625" defaultRowHeight="15.05" x14ac:dyDescent="0.3"/>
  <cols>
    <col min="1" max="1" width="9.09765625" style="4"/>
    <col min="2" max="2" width="35" style="3" customWidth="1"/>
    <col min="3" max="3" width="50.69921875" style="3" customWidth="1"/>
    <col min="4" max="4" width="25.09765625" style="3" customWidth="1"/>
    <col min="5" max="5" width="15.69921875" style="3" customWidth="1"/>
    <col min="6" max="6" width="22.3984375" style="3" customWidth="1"/>
    <col min="7" max="7" width="12.59765625" style="3" customWidth="1"/>
    <col min="8" max="8" width="12.296875" style="3" customWidth="1"/>
    <col min="9" max="9" width="12.3984375" style="3" customWidth="1"/>
    <col min="10" max="10" width="13.59765625" style="3" customWidth="1"/>
    <col min="11" max="11" width="10.3984375" style="3" customWidth="1"/>
    <col min="12" max="12" width="0" style="3" hidden="1" customWidth="1"/>
    <col min="13" max="16384" width="9.09765625" style="3"/>
  </cols>
  <sheetData>
    <row r="1" spans="1:11" x14ac:dyDescent="0.3">
      <c r="D1" s="1"/>
      <c r="E1" s="1"/>
      <c r="F1" s="16"/>
      <c r="G1" s="16"/>
      <c r="H1" s="40" t="s">
        <v>43</v>
      </c>
      <c r="I1" s="40"/>
      <c r="J1" s="40"/>
      <c r="K1" s="40"/>
    </row>
    <row r="2" spans="1:11" x14ac:dyDescent="0.3">
      <c r="E2" s="16"/>
      <c r="F2" s="16"/>
      <c r="G2" s="16"/>
      <c r="H2" s="16" t="s">
        <v>53</v>
      </c>
      <c r="I2" s="16"/>
      <c r="J2" s="16"/>
      <c r="K2" s="16"/>
    </row>
    <row r="3" spans="1:11" x14ac:dyDescent="0.3">
      <c r="D3" s="17"/>
      <c r="E3" s="17"/>
      <c r="F3" s="17"/>
      <c r="G3" s="17"/>
      <c r="H3" s="40" t="s">
        <v>44</v>
      </c>
      <c r="I3" s="40"/>
      <c r="J3" s="40"/>
      <c r="K3" s="17"/>
    </row>
    <row r="4" spans="1:11" x14ac:dyDescent="0.3">
      <c r="D4" s="1"/>
      <c r="E4" s="16"/>
      <c r="F4" s="16"/>
      <c r="G4" s="16"/>
      <c r="H4" s="16" t="s">
        <v>41</v>
      </c>
      <c r="I4" s="16"/>
      <c r="J4" s="16"/>
      <c r="K4" s="16"/>
    </row>
    <row r="5" spans="1:11" x14ac:dyDescent="0.3">
      <c r="D5" s="17"/>
      <c r="E5" s="17"/>
      <c r="F5" s="17"/>
      <c r="G5" s="16"/>
      <c r="H5" s="22" t="s">
        <v>54</v>
      </c>
      <c r="I5" s="17"/>
      <c r="J5" s="17"/>
      <c r="K5" s="17"/>
    </row>
    <row r="6" spans="1:11" ht="12.8" customHeight="1" x14ac:dyDescent="0.3">
      <c r="D6" s="17"/>
      <c r="E6" s="17"/>
      <c r="F6" s="17"/>
      <c r="G6" s="16"/>
      <c r="H6" s="27"/>
      <c r="I6" s="17"/>
      <c r="J6" s="17"/>
      <c r="K6" s="17"/>
    </row>
    <row r="7" spans="1:11" x14ac:dyDescent="0.3">
      <c r="D7" s="17"/>
      <c r="E7" s="17"/>
      <c r="F7" s="17"/>
      <c r="G7" s="16"/>
      <c r="H7" s="27" t="s">
        <v>52</v>
      </c>
      <c r="I7" s="17"/>
      <c r="J7" s="17"/>
      <c r="K7" s="17"/>
    </row>
    <row r="8" spans="1:11" x14ac:dyDescent="0.3">
      <c r="D8" s="17"/>
      <c r="E8" s="17"/>
      <c r="F8" s="17"/>
      <c r="G8" s="16"/>
      <c r="H8" s="27" t="s">
        <v>49</v>
      </c>
      <c r="I8" s="17"/>
      <c r="J8" s="17"/>
      <c r="K8" s="17"/>
    </row>
    <row r="9" spans="1:11" x14ac:dyDescent="0.3">
      <c r="D9" s="17"/>
      <c r="E9" s="17"/>
      <c r="F9" s="17"/>
      <c r="G9" s="16"/>
      <c r="H9" s="27" t="s">
        <v>50</v>
      </c>
      <c r="I9" s="17"/>
      <c r="J9" s="17"/>
      <c r="K9" s="17"/>
    </row>
    <row r="10" spans="1:11" x14ac:dyDescent="0.3">
      <c r="F10" s="5"/>
      <c r="H10" s="3" t="s">
        <v>41</v>
      </c>
    </row>
    <row r="11" spans="1:11" x14ac:dyDescent="0.3">
      <c r="F11" s="5"/>
      <c r="H11" s="3" t="s">
        <v>51</v>
      </c>
    </row>
    <row r="12" spans="1:11" ht="6.05" customHeight="1" x14ac:dyDescent="0.3">
      <c r="F12" s="5"/>
    </row>
    <row r="13" spans="1:11" ht="17.75" x14ac:dyDescent="0.35">
      <c r="B13" s="42" t="s">
        <v>16</v>
      </c>
      <c r="C13" s="42"/>
      <c r="D13" s="42"/>
      <c r="E13" s="42"/>
      <c r="F13" s="42"/>
      <c r="G13" s="42"/>
      <c r="H13" s="42"/>
      <c r="I13" s="42"/>
      <c r="J13" s="42"/>
      <c r="K13" s="42"/>
    </row>
    <row r="14" spans="1:11" ht="17.75" x14ac:dyDescent="0.35">
      <c r="B14" s="21"/>
      <c r="C14" s="21"/>
      <c r="D14" s="21" t="s">
        <v>47</v>
      </c>
      <c r="E14" s="21"/>
      <c r="F14" s="21"/>
      <c r="G14" s="6"/>
      <c r="H14" s="21"/>
      <c r="I14" s="21"/>
      <c r="J14" s="21"/>
      <c r="K14" s="21"/>
    </row>
    <row r="15" spans="1:11" ht="17.75" x14ac:dyDescent="0.35"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x14ac:dyDescent="0.3">
      <c r="A16" s="34" t="s">
        <v>7</v>
      </c>
      <c r="B16" s="32" t="s">
        <v>0</v>
      </c>
      <c r="C16" s="32" t="s">
        <v>1</v>
      </c>
      <c r="D16" s="32" t="s">
        <v>14</v>
      </c>
      <c r="E16" s="32" t="s">
        <v>6</v>
      </c>
      <c r="F16" s="32" t="s">
        <v>46</v>
      </c>
      <c r="G16" s="43" t="s">
        <v>5</v>
      </c>
      <c r="H16" s="43"/>
      <c r="I16" s="43"/>
      <c r="J16" s="43"/>
      <c r="K16" s="43"/>
    </row>
    <row r="17" spans="1:12" x14ac:dyDescent="0.3">
      <c r="A17" s="34"/>
      <c r="B17" s="32"/>
      <c r="C17" s="32"/>
      <c r="D17" s="32"/>
      <c r="E17" s="32"/>
      <c r="F17" s="32"/>
      <c r="G17" s="30">
        <v>2016</v>
      </c>
      <c r="H17" s="30">
        <v>2017</v>
      </c>
      <c r="I17" s="30">
        <v>2018</v>
      </c>
      <c r="J17" s="30">
        <v>2019</v>
      </c>
      <c r="K17" s="30">
        <v>2020</v>
      </c>
    </row>
    <row r="18" spans="1:12" x14ac:dyDescent="0.3">
      <c r="A18" s="34"/>
      <c r="B18" s="32"/>
      <c r="C18" s="32"/>
      <c r="D18" s="32"/>
      <c r="E18" s="32"/>
      <c r="F18" s="32"/>
      <c r="G18" s="30"/>
      <c r="H18" s="30"/>
      <c r="I18" s="30"/>
      <c r="J18" s="30"/>
      <c r="K18" s="30"/>
    </row>
    <row r="19" spans="1:12" x14ac:dyDescent="0.3">
      <c r="A19" s="34"/>
      <c r="B19" s="32"/>
      <c r="C19" s="32"/>
      <c r="D19" s="32"/>
      <c r="E19" s="32"/>
      <c r="F19" s="32"/>
      <c r="G19" s="30"/>
      <c r="H19" s="30"/>
      <c r="I19" s="30"/>
      <c r="J19" s="30"/>
      <c r="K19" s="30"/>
    </row>
    <row r="20" spans="1:12" x14ac:dyDescent="0.3">
      <c r="A20" s="24">
        <v>1</v>
      </c>
      <c r="B20" s="24">
        <v>2</v>
      </c>
      <c r="C20" s="24">
        <v>3</v>
      </c>
      <c r="D20" s="24">
        <v>4</v>
      </c>
      <c r="E20" s="24">
        <v>5</v>
      </c>
      <c r="F20" s="24">
        <v>6</v>
      </c>
      <c r="G20" s="24">
        <v>7</v>
      </c>
      <c r="H20" s="24">
        <v>8</v>
      </c>
      <c r="I20" s="24">
        <v>9</v>
      </c>
      <c r="J20" s="24">
        <v>10</v>
      </c>
      <c r="K20" s="24">
        <v>11</v>
      </c>
    </row>
    <row r="21" spans="1:12" ht="36" customHeight="1" x14ac:dyDescent="0.3">
      <c r="A21" s="34" t="s">
        <v>8</v>
      </c>
      <c r="B21" s="33" t="s">
        <v>45</v>
      </c>
      <c r="C21" s="18" t="s">
        <v>3</v>
      </c>
      <c r="D21" s="33" t="s">
        <v>32</v>
      </c>
      <c r="E21" s="36" t="s">
        <v>2</v>
      </c>
      <c r="F21" s="10">
        <f>SUM(G21:K21)</f>
        <v>1700</v>
      </c>
      <c r="G21" s="10">
        <f>200+200</f>
        <v>400</v>
      </c>
      <c r="H21" s="10">
        <v>150</v>
      </c>
      <c r="I21" s="10">
        <f>300</f>
        <v>300</v>
      </c>
      <c r="J21" s="10">
        <v>500</v>
      </c>
      <c r="K21" s="10">
        <v>350</v>
      </c>
      <c r="L21" s="3">
        <v>2210</v>
      </c>
    </row>
    <row r="22" spans="1:12" ht="69.75" customHeight="1" x14ac:dyDescent="0.3">
      <c r="A22" s="34"/>
      <c r="B22" s="33"/>
      <c r="C22" s="26" t="s">
        <v>36</v>
      </c>
      <c r="D22" s="33"/>
      <c r="E22" s="37"/>
      <c r="F22" s="10">
        <f>SUM(G22:K22)</f>
        <v>630</v>
      </c>
      <c r="G22" s="10">
        <v>150</v>
      </c>
      <c r="H22" s="10">
        <v>50</v>
      </c>
      <c r="I22" s="10">
        <v>130</v>
      </c>
      <c r="J22" s="10">
        <v>100</v>
      </c>
      <c r="K22" s="10">
        <v>200</v>
      </c>
      <c r="L22" s="3">
        <v>2210</v>
      </c>
    </row>
    <row r="23" spans="1:12" ht="85.6" customHeight="1" x14ac:dyDescent="0.3">
      <c r="A23" s="34"/>
      <c r="B23" s="33"/>
      <c r="C23" s="26" t="s">
        <v>37</v>
      </c>
      <c r="D23" s="33"/>
      <c r="E23" s="37"/>
      <c r="F23" s="10">
        <f>SUM(G23:K23)</f>
        <v>1628.66</v>
      </c>
      <c r="G23" s="10">
        <v>400</v>
      </c>
      <c r="H23" s="10">
        <v>110</v>
      </c>
      <c r="I23" s="10">
        <f>320</f>
        <v>320</v>
      </c>
      <c r="J23" s="10">
        <f>200+400</f>
        <v>600</v>
      </c>
      <c r="K23" s="10">
        <f>198.66</f>
        <v>198.66</v>
      </c>
      <c r="L23" s="11" t="s">
        <v>39</v>
      </c>
    </row>
    <row r="24" spans="1:12" ht="41.25" customHeight="1" x14ac:dyDescent="0.3">
      <c r="A24" s="34"/>
      <c r="B24" s="33"/>
      <c r="C24" s="26" t="s">
        <v>28</v>
      </c>
      <c r="D24" s="33"/>
      <c r="E24" s="37"/>
      <c r="F24" s="10">
        <f>SUM(G24:K24)</f>
        <v>23.2</v>
      </c>
      <c r="G24" s="10"/>
      <c r="H24" s="10">
        <v>23.2</v>
      </c>
      <c r="I24" s="10"/>
      <c r="J24" s="10"/>
      <c r="K24" s="10"/>
    </row>
    <row r="25" spans="1:12" ht="69.75" customHeight="1" x14ac:dyDescent="0.3">
      <c r="A25" s="34"/>
      <c r="B25" s="33"/>
      <c r="C25" s="26" t="s">
        <v>48</v>
      </c>
      <c r="D25" s="33"/>
      <c r="E25" s="37"/>
      <c r="F25" s="10">
        <f>G25+H25+I25+J25+K25</f>
        <v>200</v>
      </c>
      <c r="G25" s="10"/>
      <c r="H25" s="10"/>
      <c r="I25" s="10">
        <v>50</v>
      </c>
      <c r="J25" s="10">
        <v>100</v>
      </c>
      <c r="K25" s="10">
        <v>50</v>
      </c>
      <c r="L25" s="3">
        <v>2210</v>
      </c>
    </row>
    <row r="26" spans="1:12" ht="39.799999999999997" customHeight="1" x14ac:dyDescent="0.3">
      <c r="A26" s="34"/>
      <c r="B26" s="33"/>
      <c r="C26" s="26" t="s">
        <v>29</v>
      </c>
      <c r="D26" s="33"/>
      <c r="E26" s="37"/>
      <c r="F26" s="10">
        <f>G26+H26+I26+J26+K26</f>
        <v>50</v>
      </c>
      <c r="G26" s="10"/>
      <c r="H26" s="10"/>
      <c r="I26" s="10">
        <v>50</v>
      </c>
      <c r="J26" s="10"/>
      <c r="K26" s="10"/>
    </row>
    <row r="27" spans="1:12" x14ac:dyDescent="0.3">
      <c r="A27" s="34"/>
      <c r="B27" s="33"/>
      <c r="C27" s="41" t="s">
        <v>30</v>
      </c>
      <c r="D27" s="33"/>
      <c r="E27" s="37"/>
      <c r="F27" s="39">
        <f>G27+H27+I27+J27+K27</f>
        <v>50</v>
      </c>
      <c r="G27" s="39"/>
      <c r="H27" s="39"/>
      <c r="I27" s="39">
        <v>50</v>
      </c>
      <c r="J27" s="39"/>
      <c r="K27" s="39"/>
    </row>
    <row r="28" spans="1:12" ht="45.8" customHeight="1" x14ac:dyDescent="0.3">
      <c r="A28" s="34"/>
      <c r="B28" s="33"/>
      <c r="C28" s="41"/>
      <c r="D28" s="33"/>
      <c r="E28" s="38"/>
      <c r="F28" s="39"/>
      <c r="G28" s="39"/>
      <c r="H28" s="39"/>
      <c r="I28" s="39"/>
      <c r="J28" s="39"/>
      <c r="K28" s="39"/>
    </row>
    <row r="29" spans="1:12" ht="143.19999999999999" customHeight="1" x14ac:dyDescent="0.3">
      <c r="A29" s="34" t="s">
        <v>9</v>
      </c>
      <c r="B29" s="35" t="s">
        <v>21</v>
      </c>
      <c r="C29" s="26" t="s">
        <v>38</v>
      </c>
      <c r="D29" s="33" t="s">
        <v>32</v>
      </c>
      <c r="E29" s="36" t="s">
        <v>2</v>
      </c>
      <c r="F29" s="10">
        <f>SUM(G29:K29)</f>
        <v>3000</v>
      </c>
      <c r="G29" s="10">
        <f>250+100</f>
        <v>350</v>
      </c>
      <c r="H29" s="10"/>
      <c r="I29" s="10">
        <v>1300</v>
      </c>
      <c r="J29" s="10">
        <v>1350</v>
      </c>
      <c r="K29" s="10"/>
      <c r="L29" s="3">
        <v>3110</v>
      </c>
    </row>
    <row r="30" spans="1:12" ht="42.05" customHeight="1" x14ac:dyDescent="0.3">
      <c r="A30" s="34"/>
      <c r="B30" s="35"/>
      <c r="C30" s="26" t="s">
        <v>22</v>
      </c>
      <c r="D30" s="33"/>
      <c r="E30" s="37"/>
      <c r="F30" s="10">
        <f>SUM(G30:K30)</f>
        <v>28.2</v>
      </c>
      <c r="G30" s="10">
        <v>28.2</v>
      </c>
      <c r="H30" s="10"/>
      <c r="I30" s="10"/>
      <c r="J30" s="10"/>
      <c r="K30" s="10"/>
    </row>
    <row r="31" spans="1:12" ht="43.55" customHeight="1" x14ac:dyDescent="0.3">
      <c r="A31" s="34"/>
      <c r="B31" s="35"/>
      <c r="C31" s="26" t="s">
        <v>26</v>
      </c>
      <c r="D31" s="33"/>
      <c r="E31" s="37"/>
      <c r="F31" s="10">
        <f>H31</f>
        <v>1300</v>
      </c>
      <c r="G31" s="10"/>
      <c r="H31" s="10">
        <f>1000+300</f>
        <v>1300</v>
      </c>
      <c r="I31" s="10"/>
      <c r="J31" s="10"/>
      <c r="K31" s="10"/>
    </row>
    <row r="32" spans="1:12" ht="29.3" customHeight="1" x14ac:dyDescent="0.3">
      <c r="A32" s="34"/>
      <c r="B32" s="35"/>
      <c r="C32" s="26" t="s">
        <v>27</v>
      </c>
      <c r="D32" s="33"/>
      <c r="E32" s="37"/>
      <c r="F32" s="10">
        <f>G32+H32+I32+J32+K32</f>
        <v>195</v>
      </c>
      <c r="G32" s="10"/>
      <c r="H32" s="10">
        <v>195</v>
      </c>
      <c r="I32" s="10"/>
      <c r="J32" s="10"/>
      <c r="K32" s="10"/>
    </row>
    <row r="33" spans="1:11" ht="42.75" customHeight="1" x14ac:dyDescent="0.3">
      <c r="A33" s="34"/>
      <c r="B33" s="35"/>
      <c r="C33" s="26" t="s">
        <v>31</v>
      </c>
      <c r="D33" s="33"/>
      <c r="E33" s="37"/>
      <c r="F33" s="10">
        <f>I33</f>
        <v>350</v>
      </c>
      <c r="G33" s="10"/>
      <c r="H33" s="10"/>
      <c r="I33" s="10">
        <v>350</v>
      </c>
      <c r="J33" s="10"/>
      <c r="K33" s="10"/>
    </row>
    <row r="34" spans="1:11" ht="57.8" customHeight="1" x14ac:dyDescent="0.3">
      <c r="A34" s="34"/>
      <c r="B34" s="35"/>
      <c r="C34" s="26" t="s">
        <v>35</v>
      </c>
      <c r="D34" s="33"/>
      <c r="E34" s="38"/>
      <c r="F34" s="10">
        <f>G34+H34+I34+J34+K34</f>
        <v>52.04</v>
      </c>
      <c r="G34" s="10"/>
      <c r="H34" s="10"/>
      <c r="I34" s="10">
        <v>52.04</v>
      </c>
      <c r="J34" s="10"/>
      <c r="K34" s="10"/>
    </row>
    <row r="35" spans="1:11" ht="75.25" x14ac:dyDescent="0.3">
      <c r="A35" s="24" t="s">
        <v>10</v>
      </c>
      <c r="B35" s="25" t="s">
        <v>19</v>
      </c>
      <c r="C35" s="26" t="s">
        <v>20</v>
      </c>
      <c r="D35" s="23" t="s">
        <v>33</v>
      </c>
      <c r="E35" s="28" t="s">
        <v>2</v>
      </c>
      <c r="F35" s="10">
        <f>SUM(G35:K35)</f>
        <v>842.3</v>
      </c>
      <c r="G35" s="10">
        <v>160.19999999999999</v>
      </c>
      <c r="H35" s="10">
        <f>190.3</f>
        <v>190.3</v>
      </c>
      <c r="I35" s="10">
        <v>237.5</v>
      </c>
      <c r="J35" s="10">
        <v>254.3</v>
      </c>
      <c r="K35" s="10"/>
    </row>
    <row r="36" spans="1:11" ht="60.2" x14ac:dyDescent="0.3">
      <c r="A36" s="24" t="s">
        <v>11</v>
      </c>
      <c r="B36" s="25" t="s">
        <v>12</v>
      </c>
      <c r="C36" s="26" t="s">
        <v>13</v>
      </c>
      <c r="D36" s="23" t="s">
        <v>25</v>
      </c>
      <c r="E36" s="28" t="s">
        <v>17</v>
      </c>
      <c r="F36" s="39" t="s">
        <v>18</v>
      </c>
      <c r="G36" s="39"/>
      <c r="H36" s="39"/>
      <c r="I36" s="39"/>
      <c r="J36" s="39"/>
      <c r="K36" s="39"/>
    </row>
    <row r="37" spans="1:11" ht="60.2" x14ac:dyDescent="0.3">
      <c r="A37" s="24" t="s">
        <v>15</v>
      </c>
      <c r="B37" s="25" t="s">
        <v>23</v>
      </c>
      <c r="C37" s="26" t="s">
        <v>24</v>
      </c>
      <c r="D37" s="23" t="s">
        <v>34</v>
      </c>
      <c r="E37" s="28" t="s">
        <v>2</v>
      </c>
      <c r="F37" s="10">
        <f>SUM(G37:K37)</f>
        <v>72027.959999999992</v>
      </c>
      <c r="G37" s="10">
        <v>8000</v>
      </c>
      <c r="H37" s="10">
        <v>32000</v>
      </c>
      <c r="I37" s="10">
        <v>20327.96</v>
      </c>
      <c r="J37" s="10">
        <v>11700</v>
      </c>
      <c r="K37" s="10"/>
    </row>
    <row r="38" spans="1:11" s="20" customFormat="1" ht="17.75" x14ac:dyDescent="0.35">
      <c r="A38" s="19"/>
      <c r="B38" s="31" t="s">
        <v>4</v>
      </c>
      <c r="C38" s="31"/>
      <c r="D38" s="31"/>
      <c r="E38" s="31"/>
      <c r="F38" s="29">
        <f>SUM(F21:F37)</f>
        <v>82077.359999999986</v>
      </c>
      <c r="G38" s="29">
        <f>SUM(G21:G37)</f>
        <v>9488.4</v>
      </c>
      <c r="H38" s="29">
        <f>SUM(H21:H37)</f>
        <v>34018.5</v>
      </c>
      <c r="I38" s="29">
        <f>SUM(I21:I37)</f>
        <v>23167.5</v>
      </c>
      <c r="J38" s="29">
        <f t="shared" ref="J38:K38" si="0">SUM(J21:J37)</f>
        <v>14604.3</v>
      </c>
      <c r="K38" s="29">
        <f t="shared" si="0"/>
        <v>798.66</v>
      </c>
    </row>
    <row r="39" spans="1:11" x14ac:dyDescent="0.3">
      <c r="A39" s="13"/>
      <c r="B39" s="12"/>
      <c r="C39" s="12"/>
      <c r="D39" s="12"/>
      <c r="E39" s="12"/>
      <c r="F39" s="14"/>
      <c r="G39" s="15"/>
      <c r="H39" s="15"/>
      <c r="I39" s="15"/>
      <c r="J39" s="15"/>
      <c r="K39" s="15"/>
    </row>
    <row r="40" spans="1:11" ht="20.45" x14ac:dyDescent="0.4">
      <c r="B40" s="1" t="s">
        <v>42</v>
      </c>
      <c r="D40" s="1"/>
      <c r="E40" s="1"/>
      <c r="F40" s="1"/>
      <c r="G40" s="1"/>
      <c r="H40" s="2" t="s">
        <v>40</v>
      </c>
      <c r="I40" s="1"/>
      <c r="J40" s="1"/>
      <c r="K40" s="1"/>
    </row>
    <row r="41" spans="1:11" ht="20.45" x14ac:dyDescent="0.4">
      <c r="B41" s="1"/>
      <c r="D41" s="1"/>
      <c r="E41" s="1"/>
      <c r="F41" s="1"/>
      <c r="G41" s="1"/>
      <c r="H41" s="2"/>
      <c r="I41" s="1"/>
      <c r="J41" s="1"/>
      <c r="K41" s="1"/>
    </row>
    <row r="42" spans="1:11" s="9" customFormat="1" ht="20.45" x14ac:dyDescent="0.4">
      <c r="A42" s="8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x14ac:dyDescent="0.3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3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3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3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3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3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 x14ac:dyDescent="0.3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11" x14ac:dyDescent="0.3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x14ac:dyDescent="0.3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x14ac:dyDescent="0.3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11" x14ac:dyDescent="0.3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x14ac:dyDescent="0.3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x14ac:dyDescent="0.3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 x14ac:dyDescent="0.3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 x14ac:dyDescent="0.3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 x14ac:dyDescent="0.3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11" x14ac:dyDescent="0.3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 x14ac:dyDescent="0.3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 x14ac:dyDescent="0.3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 x14ac:dyDescent="0.3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3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 x14ac:dyDescent="0.3"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2:11" x14ac:dyDescent="0.3"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2:11" x14ac:dyDescent="0.3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 x14ac:dyDescent="0.3"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2:11" x14ac:dyDescent="0.3"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2:11" x14ac:dyDescent="0.3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2:11" x14ac:dyDescent="0.3"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2:11" x14ac:dyDescent="0.3"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2:11" x14ac:dyDescent="0.3"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2:11" x14ac:dyDescent="0.3"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2:11" x14ac:dyDescent="0.3"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2:11" x14ac:dyDescent="0.3"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2:11" x14ac:dyDescent="0.3"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2:11" x14ac:dyDescent="0.3"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2:11" x14ac:dyDescent="0.3"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2:11" x14ac:dyDescent="0.3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2:11" x14ac:dyDescent="0.3"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2:11" x14ac:dyDescent="0.3"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2:11" x14ac:dyDescent="0.3"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2:11" x14ac:dyDescent="0.3"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2:11" x14ac:dyDescent="0.3"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2:11" x14ac:dyDescent="0.3"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2:11" x14ac:dyDescent="0.3"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2:11" x14ac:dyDescent="0.3"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2:11" x14ac:dyDescent="0.3"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2:11" x14ac:dyDescent="0.3"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2:11" x14ac:dyDescent="0.3"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2:11" x14ac:dyDescent="0.3"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2:11" x14ac:dyDescent="0.3"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2:11" x14ac:dyDescent="0.3"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2:11" x14ac:dyDescent="0.3"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2:11" x14ac:dyDescent="0.3"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2:11" x14ac:dyDescent="0.3"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2:11" x14ac:dyDescent="0.3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 x14ac:dyDescent="0.3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 x14ac:dyDescent="0.3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 x14ac:dyDescent="0.3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 x14ac:dyDescent="0.3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 x14ac:dyDescent="0.3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x14ac:dyDescent="0.3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 x14ac:dyDescent="0.3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 x14ac:dyDescent="0.3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 x14ac:dyDescent="0.3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 x14ac:dyDescent="0.3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 x14ac:dyDescent="0.3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 x14ac:dyDescent="0.3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2:11" x14ac:dyDescent="0.3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2:11" x14ac:dyDescent="0.3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2:11" x14ac:dyDescent="0.3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2:11" x14ac:dyDescent="0.3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2:11" x14ac:dyDescent="0.3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2:11" x14ac:dyDescent="0.3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2:11" x14ac:dyDescent="0.3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2:11" x14ac:dyDescent="0.3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2:11" x14ac:dyDescent="0.3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2:11" x14ac:dyDescent="0.3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2:11" x14ac:dyDescent="0.3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2:11" x14ac:dyDescent="0.3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2:11" x14ac:dyDescent="0.3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2:11" x14ac:dyDescent="0.3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2:11" x14ac:dyDescent="0.3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2:11" x14ac:dyDescent="0.3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2:11" x14ac:dyDescent="0.3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2:11" x14ac:dyDescent="0.3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2:11" x14ac:dyDescent="0.3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 x14ac:dyDescent="0.3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 x14ac:dyDescent="0.3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 x14ac:dyDescent="0.3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 x14ac:dyDescent="0.3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 x14ac:dyDescent="0.3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 x14ac:dyDescent="0.3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 x14ac:dyDescent="0.3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 x14ac:dyDescent="0.3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 x14ac:dyDescent="0.3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 x14ac:dyDescent="0.3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 x14ac:dyDescent="0.3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 x14ac:dyDescent="0.3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 x14ac:dyDescent="0.3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 x14ac:dyDescent="0.3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 x14ac:dyDescent="0.3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 x14ac:dyDescent="0.3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 x14ac:dyDescent="0.3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 x14ac:dyDescent="0.3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 x14ac:dyDescent="0.3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 x14ac:dyDescent="0.3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 x14ac:dyDescent="0.3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 x14ac:dyDescent="0.3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 x14ac:dyDescent="0.3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 x14ac:dyDescent="0.3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 x14ac:dyDescent="0.3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 x14ac:dyDescent="0.3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 x14ac:dyDescent="0.3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 x14ac:dyDescent="0.3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 x14ac:dyDescent="0.3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 x14ac:dyDescent="0.3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 x14ac:dyDescent="0.3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 x14ac:dyDescent="0.3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 x14ac:dyDescent="0.3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 x14ac:dyDescent="0.3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 x14ac:dyDescent="0.3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 x14ac:dyDescent="0.3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 x14ac:dyDescent="0.3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 x14ac:dyDescent="0.3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 x14ac:dyDescent="0.3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 x14ac:dyDescent="0.3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 x14ac:dyDescent="0.3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 x14ac:dyDescent="0.3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 x14ac:dyDescent="0.3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 x14ac:dyDescent="0.3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 x14ac:dyDescent="0.3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 x14ac:dyDescent="0.3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 x14ac:dyDescent="0.3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 x14ac:dyDescent="0.3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 x14ac:dyDescent="0.3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 x14ac:dyDescent="0.3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 x14ac:dyDescent="0.3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 x14ac:dyDescent="0.3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 x14ac:dyDescent="0.3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 x14ac:dyDescent="0.3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 x14ac:dyDescent="0.3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 x14ac:dyDescent="0.3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 x14ac:dyDescent="0.3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 x14ac:dyDescent="0.3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 x14ac:dyDescent="0.3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 x14ac:dyDescent="0.3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 x14ac:dyDescent="0.3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 x14ac:dyDescent="0.3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 x14ac:dyDescent="0.3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 x14ac:dyDescent="0.3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 x14ac:dyDescent="0.3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 x14ac:dyDescent="0.3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 x14ac:dyDescent="0.3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 x14ac:dyDescent="0.3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 x14ac:dyDescent="0.3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 x14ac:dyDescent="0.3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 x14ac:dyDescent="0.3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 x14ac:dyDescent="0.3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 x14ac:dyDescent="0.3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 x14ac:dyDescent="0.3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 x14ac:dyDescent="0.3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 x14ac:dyDescent="0.3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 x14ac:dyDescent="0.3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 x14ac:dyDescent="0.3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 x14ac:dyDescent="0.3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 x14ac:dyDescent="0.3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 x14ac:dyDescent="0.3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 x14ac:dyDescent="0.3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 x14ac:dyDescent="0.3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 x14ac:dyDescent="0.3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 x14ac:dyDescent="0.3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 x14ac:dyDescent="0.3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 x14ac:dyDescent="0.3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 x14ac:dyDescent="0.3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 x14ac:dyDescent="0.3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 x14ac:dyDescent="0.3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 x14ac:dyDescent="0.3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 x14ac:dyDescent="0.3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 x14ac:dyDescent="0.3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 x14ac:dyDescent="0.3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 x14ac:dyDescent="0.3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 x14ac:dyDescent="0.3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 x14ac:dyDescent="0.3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 x14ac:dyDescent="0.3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 x14ac:dyDescent="0.3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 x14ac:dyDescent="0.3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 x14ac:dyDescent="0.3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 x14ac:dyDescent="0.3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 x14ac:dyDescent="0.3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 x14ac:dyDescent="0.3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 x14ac:dyDescent="0.3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 x14ac:dyDescent="0.3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 x14ac:dyDescent="0.3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 x14ac:dyDescent="0.3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 x14ac:dyDescent="0.3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 x14ac:dyDescent="0.3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 x14ac:dyDescent="0.3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 x14ac:dyDescent="0.3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 x14ac:dyDescent="0.3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 x14ac:dyDescent="0.3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 x14ac:dyDescent="0.3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 x14ac:dyDescent="0.3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 x14ac:dyDescent="0.3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 x14ac:dyDescent="0.3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 x14ac:dyDescent="0.3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 x14ac:dyDescent="0.3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 x14ac:dyDescent="0.3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 x14ac:dyDescent="0.3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 x14ac:dyDescent="0.3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 x14ac:dyDescent="0.3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 x14ac:dyDescent="0.3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 x14ac:dyDescent="0.3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 x14ac:dyDescent="0.3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 x14ac:dyDescent="0.3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 x14ac:dyDescent="0.3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 x14ac:dyDescent="0.3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 x14ac:dyDescent="0.3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 x14ac:dyDescent="0.3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 x14ac:dyDescent="0.3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 x14ac:dyDescent="0.3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 x14ac:dyDescent="0.3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 x14ac:dyDescent="0.3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 x14ac:dyDescent="0.3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 x14ac:dyDescent="0.3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 x14ac:dyDescent="0.3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 x14ac:dyDescent="0.3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 x14ac:dyDescent="0.3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 x14ac:dyDescent="0.3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 x14ac:dyDescent="0.3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 x14ac:dyDescent="0.3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 x14ac:dyDescent="0.3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 x14ac:dyDescent="0.3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 x14ac:dyDescent="0.3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 x14ac:dyDescent="0.3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 x14ac:dyDescent="0.3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 x14ac:dyDescent="0.3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 x14ac:dyDescent="0.3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 x14ac:dyDescent="0.3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 x14ac:dyDescent="0.3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 x14ac:dyDescent="0.3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 x14ac:dyDescent="0.3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 x14ac:dyDescent="0.3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 x14ac:dyDescent="0.3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 x14ac:dyDescent="0.3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 x14ac:dyDescent="0.3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 x14ac:dyDescent="0.3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 x14ac:dyDescent="0.3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 x14ac:dyDescent="0.3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 x14ac:dyDescent="0.3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 x14ac:dyDescent="0.3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 x14ac:dyDescent="0.3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 x14ac:dyDescent="0.3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 x14ac:dyDescent="0.3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 x14ac:dyDescent="0.3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 x14ac:dyDescent="0.3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 x14ac:dyDescent="0.3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 x14ac:dyDescent="0.3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 x14ac:dyDescent="0.3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 x14ac:dyDescent="0.3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 x14ac:dyDescent="0.3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 x14ac:dyDescent="0.3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 x14ac:dyDescent="0.3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 x14ac:dyDescent="0.3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 x14ac:dyDescent="0.3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 x14ac:dyDescent="0.3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 x14ac:dyDescent="0.3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2:11" x14ac:dyDescent="0.3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2:11" x14ac:dyDescent="0.3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2:11" x14ac:dyDescent="0.3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2:11" x14ac:dyDescent="0.3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2:11" x14ac:dyDescent="0.3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2:11" x14ac:dyDescent="0.3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2:11" x14ac:dyDescent="0.3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2:11" x14ac:dyDescent="0.3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2:11" x14ac:dyDescent="0.3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2:11" x14ac:dyDescent="0.3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2:11" x14ac:dyDescent="0.3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2:11" x14ac:dyDescent="0.3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2:11" x14ac:dyDescent="0.3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2:11" x14ac:dyDescent="0.3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2:11" x14ac:dyDescent="0.3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2:11" x14ac:dyDescent="0.3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2:11" x14ac:dyDescent="0.3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2:11" x14ac:dyDescent="0.3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2:11" x14ac:dyDescent="0.3">
      <c r="B327" s="1"/>
      <c r="C327" s="1"/>
      <c r="D327" s="1"/>
      <c r="E327" s="1"/>
      <c r="F327" s="1"/>
      <c r="G327" s="1"/>
      <c r="H327" s="1"/>
      <c r="I327" s="1"/>
      <c r="J327" s="1"/>
      <c r="K327" s="1"/>
    </row>
  </sheetData>
  <mergeCells count="32">
    <mergeCell ref="H1:K1"/>
    <mergeCell ref="H3:J3"/>
    <mergeCell ref="A21:A28"/>
    <mergeCell ref="E21:E28"/>
    <mergeCell ref="C27:C28"/>
    <mergeCell ref="F27:F28"/>
    <mergeCell ref="G27:G28"/>
    <mergeCell ref="H27:H28"/>
    <mergeCell ref="I27:I28"/>
    <mergeCell ref="J27:J28"/>
    <mergeCell ref="K27:K28"/>
    <mergeCell ref="A16:A19"/>
    <mergeCell ref="B13:K13"/>
    <mergeCell ref="F16:F19"/>
    <mergeCell ref="G16:K16"/>
    <mergeCell ref="G17:G19"/>
    <mergeCell ref="A29:A34"/>
    <mergeCell ref="B29:B34"/>
    <mergeCell ref="E29:E34"/>
    <mergeCell ref="D29:D34"/>
    <mergeCell ref="F36:K36"/>
    <mergeCell ref="H17:H19"/>
    <mergeCell ref="I17:I19"/>
    <mergeCell ref="J17:J19"/>
    <mergeCell ref="K17:K19"/>
    <mergeCell ref="B38:E38"/>
    <mergeCell ref="C16:C19"/>
    <mergeCell ref="D16:D19"/>
    <mergeCell ref="E16:E19"/>
    <mergeCell ref="B16:B19"/>
    <mergeCell ref="D21:D28"/>
    <mergeCell ref="B21:B28"/>
  </mergeCells>
  <printOptions horizontalCentered="1"/>
  <pageMargins left="0.15748031496062992" right="0.15748031496062992" top="0.31496062992125984" bottom="0.15748031496062992" header="0.31496062992125984" footer="0.15748031496062992"/>
  <pageSetup paperSize="9" scale="63" fitToHeight="3" orientation="landscape" horizontalDpi="4294967293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кошторис_проєкт</vt:lpstr>
      <vt:lpstr>Лист3</vt:lpstr>
      <vt:lpstr>кошторис_проєкт!Заголовки_для_печати</vt:lpstr>
      <vt:lpstr>кошторис_проєкт!Область_печати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2020-09-07T06:48:32Z</dcterms:modified>
</cp:coreProperties>
</file>