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3970" windowHeight="9736" firstSheet="1" activeTab="7"/>
  </bookViews>
  <sheets>
    <sheet name="Лист1" sheetId="13" state="hidden" r:id="rId1"/>
    <sheet name="2020" sheetId="20" r:id="rId2"/>
    <sheet name="лютий" sheetId="21" r:id="rId3"/>
    <sheet name="березень" sheetId="22" r:id="rId4"/>
    <sheet name="зі змінами березня" sheetId="23" r:id="rId5"/>
    <sheet name="червень" sheetId="24" r:id="rId6"/>
    <sheet name="зі змінами червня" sheetId="25" r:id="rId7"/>
    <sheet name="вересень" sheetId="26" r:id="rId8"/>
  </sheets>
  <externalReferences>
    <externalReference r:id="rId9"/>
  </externalReferences>
  <definedNames>
    <definedName name="_xlnm.Print_Titles" localSheetId="3">березень!$9:$11</definedName>
    <definedName name="_xlnm.Print_Titles" localSheetId="7">вересень!$9:$11</definedName>
    <definedName name="_xlnm.Print_Titles" localSheetId="4">'зі змінами березня'!$10:$12</definedName>
    <definedName name="_xlnm.Print_Titles" localSheetId="6">'зі змінами червня'!$10:$12</definedName>
    <definedName name="_xlnm.Print_Titles" localSheetId="2">лютий!$16:$18</definedName>
    <definedName name="_xlnm.Print_Titles" localSheetId="5">червень!$9:$11</definedName>
    <definedName name="_xlnm.Print_Area" localSheetId="4">'зі змінами березня'!$A$1:$K$30</definedName>
    <definedName name="_xlnm.Print_Area" localSheetId="6">'зі змінами червня'!$A$1:$K$31</definedName>
  </definedNames>
  <calcPr calcId="144525"/>
</workbook>
</file>

<file path=xl/calcChain.xml><?xml version="1.0" encoding="utf-8"?>
<calcChain xmlns="http://schemas.openxmlformats.org/spreadsheetml/2006/main">
  <c r="I23" i="26" l="1"/>
  <c r="I22" i="26" s="1"/>
  <c r="J16" i="26" l="1"/>
  <c r="J13" i="26" s="1"/>
  <c r="I16" i="26"/>
  <c r="I13" i="26" s="1"/>
  <c r="I28" i="26" l="1"/>
  <c r="J18" i="26"/>
  <c r="J17" i="26" s="1"/>
  <c r="I18" i="26"/>
  <c r="I17" i="26" s="1"/>
  <c r="J12" i="26"/>
  <c r="J23" i="25"/>
  <c r="J22" i="25" s="1"/>
  <c r="J21" i="25" s="1"/>
  <c r="I26" i="25"/>
  <c r="I25" i="25"/>
  <c r="I23" i="25" s="1"/>
  <c r="I22" i="25" s="1"/>
  <c r="G25" i="25"/>
  <c r="J18" i="25"/>
  <c r="I18" i="25"/>
  <c r="I17" i="25" s="1"/>
  <c r="J17" i="25"/>
  <c r="J14" i="25"/>
  <c r="J13" i="25" s="1"/>
  <c r="I14" i="25"/>
  <c r="I13" i="25" s="1"/>
  <c r="J20" i="24"/>
  <c r="I14" i="24"/>
  <c r="I13" i="24" s="1"/>
  <c r="I12" i="24" s="1"/>
  <c r="I15" i="24" s="1"/>
  <c r="J13" i="24"/>
  <c r="J12" i="24" s="1"/>
  <c r="J15" i="24" s="1"/>
  <c r="J29" i="26" l="1"/>
  <c r="I26" i="26"/>
  <c r="I25" i="26" s="1"/>
  <c r="I21" i="25"/>
  <c r="I27" i="25" s="1"/>
  <c r="J27" i="25"/>
  <c r="I25" i="23"/>
  <c r="I23" i="23" s="1"/>
  <c r="I22" i="23" s="1"/>
  <c r="I21" i="23" s="1"/>
  <c r="G25" i="23"/>
  <c r="J22" i="23"/>
  <c r="J21" i="23" s="1"/>
  <c r="J18" i="23"/>
  <c r="J17" i="23" s="1"/>
  <c r="I18" i="23"/>
  <c r="I17" i="23" s="1"/>
  <c r="J14" i="23"/>
  <c r="J13" i="23" s="1"/>
  <c r="I14" i="23"/>
  <c r="I13" i="23" s="1"/>
  <c r="G14" i="22"/>
  <c r="J13" i="22"/>
  <c r="I26" i="23" l="1"/>
  <c r="J26" i="23"/>
  <c r="I14" i="22"/>
  <c r="I13" i="22" s="1"/>
  <c r="J12" i="22"/>
  <c r="J15" i="22" s="1"/>
  <c r="J28" i="21"/>
  <c r="J27" i="21" s="1"/>
  <c r="I28" i="21"/>
  <c r="I27" i="21" s="1"/>
  <c r="J24" i="21"/>
  <c r="J23" i="21" s="1"/>
  <c r="I24" i="21"/>
  <c r="I23" i="21" s="1"/>
  <c r="J20" i="21"/>
  <c r="I20" i="21"/>
  <c r="I12" i="22" l="1"/>
  <c r="I15" i="22" s="1"/>
  <c r="J19" i="21"/>
  <c r="J30" i="21" s="1"/>
  <c r="I19" i="21" l="1"/>
  <c r="I30" i="21" s="1"/>
  <c r="I16" i="20"/>
  <c r="I12" i="26"/>
  <c r="I29" i="26" l="1"/>
  <c r="I33" i="26"/>
</calcChain>
</file>

<file path=xl/sharedStrings.xml><?xml version="1.0" encoding="utf-8"?>
<sst xmlns="http://schemas.openxmlformats.org/spreadsheetml/2006/main" count="375" uniqueCount="100">
  <si>
    <t>О.П.Лисиця</t>
  </si>
  <si>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</si>
  <si>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</si>
  <si>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</si>
  <si>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</si>
  <si>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Одеської області</t>
  </si>
  <si>
    <t>грн.</t>
  </si>
  <si>
    <t>Чорноморської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</si>
  <si>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</si>
  <si>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</si>
  <si>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</si>
  <si>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</si>
  <si>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</si>
  <si>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</si>
  <si>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</si>
  <si>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</si>
  <si>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</si>
  <si>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</si>
  <si>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
у 2020 році</t>
  </si>
  <si>
    <t>Секретар міської ради</t>
  </si>
  <si>
    <t>Вик.начальник фінансового управління Яковенко О.М.</t>
  </si>
  <si>
    <t>(код бюджету)</t>
  </si>
  <si>
    <t>Додаток  6</t>
  </si>
  <si>
    <t>до рішення</t>
  </si>
  <si>
    <t>від 20.12.019  р.  №   516 - VII</t>
  </si>
  <si>
    <t>"Додаток  6</t>
  </si>
  <si>
    <t>0600000</t>
  </si>
  <si>
    <t>Відділ освіти Чорноморської  міської ради Одеської області</t>
  </si>
  <si>
    <t>0610000</t>
  </si>
  <si>
    <t>0617370</t>
  </si>
  <si>
    <t>7370</t>
  </si>
  <si>
    <t>0490</t>
  </si>
  <si>
    <t>Реалізація інших заходів щодо соціально-економічного розвитку територій</t>
  </si>
  <si>
    <t>Реконструкція будівлі дитячого садка за адресою: Одеська область, м. Чорноморськ, провулок, Шкільний, №6-Б</t>
  </si>
  <si>
    <t>Додаток 5</t>
  </si>
  <si>
    <t>0615045</t>
  </si>
  <si>
    <t>5045</t>
  </si>
  <si>
    <t>0810</t>
  </si>
  <si>
    <t>Будівництво мультифункціональних майданчиків для занять ігровими видами спорту</t>
  </si>
  <si>
    <t>2019-2020</t>
  </si>
  <si>
    <t>Будівництво мультифукнціонального майданчику на території Чорноморського начально - виховного комплексу "Спеціальна загальноосвітня школа І-ІІ ступенів - дошкільний навчальний заклад компенсуючого типу" Чорноморської міської ради Одеської області за адресою: місто Чорноморськ, вул.Пляжна, 3</t>
  </si>
  <si>
    <t>1200000</t>
  </si>
  <si>
    <t>Відділ комунального господарства та благоустрою Чорноморської міської ради Одеської області</t>
  </si>
  <si>
    <t>1210000</t>
  </si>
  <si>
    <t>Реконструкція мереж водопроводу до насосної станції за адресою: м.Чорноморськ, вул.1 Травня, 18-В</t>
  </si>
  <si>
    <t>1216013</t>
  </si>
  <si>
    <t>6013</t>
  </si>
  <si>
    <t>0620</t>
  </si>
  <si>
    <t>Забезпечення діяльності водопровідно-каналізаційного господарства</t>
  </si>
  <si>
    <t>1216030</t>
  </si>
  <si>
    <t>6030</t>
  </si>
  <si>
    <t>Організація благоустрою  населених пунктів</t>
  </si>
  <si>
    <t>Реконструкція скверу за адресою: м.Чорноморськ, пр.Миру, 14</t>
  </si>
  <si>
    <t>2020-2020</t>
  </si>
  <si>
    <t>1500000</t>
  </si>
  <si>
    <t>1510000</t>
  </si>
  <si>
    <t>Управління капітального будівництва  Чорноморської міської ради Одеської області</t>
  </si>
  <si>
    <t xml:space="preserve">Будівництво об'єкту "Мостовий перехід через Сухий Лиман з підходами в с.Малодолинське на автомобільній дорозі Одеса - Чорноморськ </t>
  </si>
  <si>
    <t>1517370</t>
  </si>
  <si>
    <t>2016-2020</t>
  </si>
  <si>
    <t>від 21.02.2020р. № 529-VII</t>
  </si>
  <si>
    <t>Зміни до переліку об'єктів, видатки на які у 2020 році будуть проводитись за рахунок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</t>
  </si>
  <si>
    <t>Управління капітального будівництва Чорноморської міської ради Одеської області</t>
  </si>
  <si>
    <r>
      <t xml:space="preserve">Санітарно - технічний тампонаж свердловини № 9312 та будівництво (буріння) нової артезіанської свердловини за адресою: вул.Праці, 17 в м.Чорноморськ Одеської області </t>
    </r>
    <r>
      <rPr>
        <b/>
        <sz val="14"/>
        <rFont val="Times New Roman"/>
        <family val="1"/>
        <charset val="204"/>
      </rPr>
      <t>(за рахунок субвенції з обласного бюджету на виконання інвестиційних проектів)</t>
    </r>
  </si>
  <si>
    <t>Вик.О.М.Яковенко</t>
  </si>
  <si>
    <t>О. П. Лисиця</t>
  </si>
  <si>
    <t>від  24.03.2020р. № 552-VII</t>
  </si>
  <si>
    <t>Капітальні видатки разом, в т.ч.:</t>
  </si>
  <si>
    <t>зі змінами та доповненнями, внесеними рішеннями:</t>
  </si>
  <si>
    <t>від 24.03.2020р. № 552-VII</t>
  </si>
  <si>
    <t>Реконструкція приміщення складу хлору під цех механічного зневоднення осаду каналізаційних очисних споруд м.Чорноморська за адресою Одеська обл., Овідіопольський район, Дальницька сільська рада, комплекс будівель та споруд № 2 (за межами населеного пункту)</t>
  </si>
  <si>
    <t>від  19.06.2020р. № 566 - VII</t>
  </si>
  <si>
    <t>від 20.12.2019р. № 516 - VII</t>
  </si>
  <si>
    <t>0200000</t>
  </si>
  <si>
    <t>Виконавчий комітет Чорноморської міської ради Одеської області</t>
  </si>
  <si>
    <t>0210000</t>
  </si>
  <si>
    <t>0210150</t>
  </si>
  <si>
    <t>0150</t>
  </si>
  <si>
    <t>0111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</si>
  <si>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</si>
  <si>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Реконструкція системи пожежної сигналізації, системи керування евакуюванням, автоматичної системи пожежогасіння, системи централізованого пожежного спостерігання будівлі виконавчого комітету Чорноморської міської ради Одеської області за адресою: 68003, Одеська область, м.Чорноморськ, проспект Миру, 33</t>
  </si>
  <si>
    <t>0700000</t>
  </si>
  <si>
    <t>Відділ охорони здоров'я Чорноморської міської ради Одеської області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</si>
  <si>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</si>
  <si>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</si>
  <si>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</si>
  <si>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</si>
  <si>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</si>
  <si>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Додаток 4</t>
  </si>
  <si>
    <t>Виготовлення проєктно - кошторисної документації по об'єкту "Реконструкція приймального відділення КНП "Чорноморська лікарня" Чорноморської міської ради Одеської області під відділення екстренної медичної допомоги, за адресою: Одеська обл., м.Чорноморськ, вул.В. Шума, 4"</t>
  </si>
  <si>
    <t>Реконструкція системи лікувального газопостачання інфекційного відділення Комунального некомерційного підприємства "Чорноморська лікарня" Чорноморської міської ради Одеської області за адресою: Одеська область, м. Чорноморськ, вул. В. Шума, 4</t>
  </si>
  <si>
    <t>Реконструкція Палацу спорту "Юність" за адресою: Одеська обл. м.Чорноморськ,                                          пр-т Миру, 20</t>
  </si>
  <si>
    <t>0218230</t>
  </si>
  <si>
    <t>8230</t>
  </si>
  <si>
    <t>0380</t>
  </si>
  <si>
    <t>Інші заходи громадського порядку та безпеки</t>
  </si>
  <si>
    <t>Будівництво інтегрованої системи відеоспостереження та відеоаналітики міста Чорноморськ Одеської області</t>
  </si>
  <si>
    <t xml:space="preserve">Реконструкція сталевої ділянки водогону Д 700 мм за адресою: Одеська обл., м. Чорноморськ, р-н вул. Перемоги, 35А. </t>
  </si>
  <si>
    <t xml:space="preserve">Капітальні видатки разом </t>
  </si>
  <si>
    <t>від 04.09.2020р. № 591  -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</si>
</sst>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3"/>
      <color indexed="12"/>
      <name val="Times New Roman"/>
      <family val="1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u/>
      <sz val="12"/>
      <color rgb="FF2A2928"/>
      <name val="Times New Roman"/>
      <family val="1"/>
      <charset val="204"/>
    </font>
    <font>
      <sz val="12"/>
      <color rgb="FF2A2928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3"/>
      <color indexed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5" fillId="0" borderId="0"/>
    <xf numFmtId="0" fontId="6" fillId="0" borderId="0"/>
    <xf numFmtId="0" fontId="1" fillId="0" borderId="0"/>
  </cellStyleXfs>
  <cellXfs count="155">
    <xf numFmtId="0" fontId="0" fillId="0" borderId="0" xfId="0"/>
    <xf numFmtId="49" fontId="3" fillId="2" borderId="1" xfId="0" applyNumberFormat="1" applyFont="1" applyFill="1" applyBorder="1" applyAlignment="1">
      <alignment horizontal="center"/>
    </xf>
    <xf numFmtId="4" fontId="3" fillId="2" borderId="0" xfId="0" applyNumberFormat="1" applyFont="1" applyFill="1"/>
    <xf numFmtId="0" fontId="3" fillId="2" borderId="0" xfId="0" applyFont="1" applyFill="1"/>
    <xf numFmtId="0" fontId="2" fillId="2" borderId="1" xfId="0" applyFont="1" applyFill="1" applyBorder="1" applyAlignment="1"/>
    <xf numFmtId="0" fontId="4" fillId="2" borderId="0" xfId="0" applyFont="1" applyFill="1"/>
    <xf numFmtId="0" fontId="3" fillId="2" borderId="0" xfId="0" applyFont="1" applyFill="1" applyBorder="1"/>
    <xf numFmtId="49" fontId="3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3" fontId="3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/>
    <xf numFmtId="0" fontId="3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7" fillId="2" borderId="0" xfId="0" applyFont="1" applyFill="1" applyAlignment="1"/>
    <xf numFmtId="0" fontId="7" fillId="2" borderId="0" xfId="0" applyFont="1" applyFill="1" applyAlignment="1">
      <alignment horizontal="left" vertical="center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9" fontId="3" fillId="2" borderId="1" xfId="6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9" fontId="2" fillId="2" borderId="1" xfId="6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9" fillId="3" borderId="0" xfId="0" applyFont="1" applyFill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center"/>
    </xf>
    <xf numFmtId="3" fontId="3" fillId="3" borderId="0" xfId="0" applyNumberFormat="1" applyFont="1" applyFill="1" applyBorder="1" applyAlignment="1">
      <alignment horizontal="center"/>
    </xf>
    <xf numFmtId="0" fontId="10" fillId="3" borderId="0" xfId="0" applyFont="1" applyFill="1"/>
    <xf numFmtId="4" fontId="3" fillId="3" borderId="0" xfId="0" applyNumberFormat="1" applyFont="1" applyFill="1"/>
    <xf numFmtId="0" fontId="12" fillId="0" borderId="0" xfId="0" applyFont="1" applyAlignment="1"/>
    <xf numFmtId="3" fontId="2" fillId="2" borderId="1" xfId="6" applyNumberFormat="1" applyFont="1" applyFill="1" applyBorder="1" applyAlignment="1">
      <alignment horizontal="center" vertical="center" wrapText="1"/>
    </xf>
    <xf numFmtId="3" fontId="3" fillId="2" borderId="1" xfId="6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3" fontId="3" fillId="2" borderId="1" xfId="6" applyNumberFormat="1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6" applyNumberFormat="1" applyFont="1" applyFill="1" applyBorder="1" applyAlignment="1">
      <alignment horizontal="center" vertical="center" wrapText="1"/>
    </xf>
    <xf numFmtId="164" fontId="3" fillId="2" borderId="1" xfId="6" applyNumberFormat="1" applyFont="1" applyFill="1" applyBorder="1" applyAlignment="1">
      <alignment horizontal="center" vertical="center" wrapText="1"/>
    </xf>
    <xf numFmtId="0" fontId="3" fillId="2" borderId="1" xfId="7" applyFont="1" applyFill="1" applyBorder="1" applyAlignment="1">
      <alignment horizontal="left" wrapText="1"/>
    </xf>
    <xf numFmtId="0" fontId="3" fillId="2" borderId="1" xfId="7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3" fontId="2" fillId="2" borderId="1" xfId="6" applyNumberFormat="1" applyFont="1" applyFill="1" applyBorder="1" applyAlignment="1">
      <alignment horizontal="center" wrapText="1"/>
    </xf>
    <xf numFmtId="0" fontId="2" fillId="2" borderId="0" xfId="0" applyFont="1" applyFill="1"/>
    <xf numFmtId="0" fontId="3" fillId="2" borderId="1" xfId="2" applyFont="1" applyFill="1" applyBorder="1" applyAlignment="1">
      <alignment wrapText="1"/>
    </xf>
    <xf numFmtId="3" fontId="3" fillId="3" borderId="1" xfId="0" applyNumberFormat="1" applyFont="1" applyFill="1" applyBorder="1" applyAlignment="1">
      <alignment horizontal="center" vertical="center"/>
    </xf>
    <xf numFmtId="0" fontId="3" fillId="2" borderId="6" xfId="7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 vertical="center"/>
    </xf>
    <xf numFmtId="3" fontId="2" fillId="3" borderId="1" xfId="6" applyNumberFormat="1" applyFont="1" applyFill="1" applyBorder="1" applyAlignment="1">
      <alignment horizontal="center" vertical="center" wrapText="1"/>
    </xf>
    <xf numFmtId="3" fontId="3" fillId="3" borderId="1" xfId="6" applyNumberFormat="1" applyFont="1" applyFill="1" applyBorder="1" applyAlignment="1">
      <alignment horizontal="center" vertical="center" wrapText="1"/>
    </xf>
    <xf numFmtId="3" fontId="2" fillId="3" borderId="1" xfId="6" applyNumberFormat="1" applyFont="1" applyFill="1" applyBorder="1" applyAlignment="1">
      <alignment horizontal="center" wrapText="1"/>
    </xf>
    <xf numFmtId="0" fontId="16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center" vertical="center"/>
    </xf>
    <xf numFmtId="0" fontId="3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3" fillId="2" borderId="6" xfId="7" applyFont="1" applyFill="1" applyBorder="1" applyAlignment="1">
      <alignment horizontal="left" wrapText="1"/>
    </xf>
    <xf numFmtId="0" fontId="18" fillId="2" borderId="0" xfId="0" applyFont="1" applyFill="1" applyAlignment="1">
      <alignment horizontal="left"/>
    </xf>
    <xf numFmtId="4" fontId="16" fillId="0" borderId="0" xfId="0" applyNumberFormat="1" applyFont="1"/>
    <xf numFmtId="4" fontId="2" fillId="2" borderId="1" xfId="6" applyNumberFormat="1" applyFont="1" applyFill="1" applyBorder="1" applyAlignment="1">
      <alignment horizontal="center" vertical="center" wrapText="1"/>
    </xf>
    <xf numFmtId="4" fontId="2" fillId="3" borderId="1" xfId="6" applyNumberFormat="1" applyFont="1" applyFill="1" applyBorder="1" applyAlignment="1">
      <alignment horizontal="center" vertical="center" wrapText="1"/>
    </xf>
    <xf numFmtId="4" fontId="3" fillId="2" borderId="1" xfId="6" applyNumberFormat="1" applyFont="1" applyFill="1" applyBorder="1" applyAlignment="1">
      <alignment horizontal="center" vertical="center" wrapText="1"/>
    </xf>
    <xf numFmtId="4" fontId="3" fillId="3" borderId="1" xfId="6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/>
    </xf>
    <xf numFmtId="0" fontId="3" fillId="2" borderId="4" xfId="2" applyFont="1" applyFill="1" applyBorder="1" applyAlignment="1">
      <alignment wrapText="1"/>
    </xf>
    <xf numFmtId="0" fontId="2" fillId="2" borderId="5" xfId="2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0" fontId="3" fillId="2" borderId="1" xfId="0" applyFont="1" applyFill="1" applyBorder="1" applyAlignment="1">
      <alignment wrapText="1"/>
    </xf>
    <xf numFmtId="4" fontId="2" fillId="2" borderId="1" xfId="6" applyNumberFormat="1" applyFont="1" applyFill="1" applyBorder="1" applyAlignment="1">
      <alignment horizontal="center" wrapText="1"/>
    </xf>
    <xf numFmtId="4" fontId="2" fillId="4" borderId="1" xfId="6" applyNumberFormat="1" applyFont="1" applyFill="1" applyBorder="1" applyAlignment="1">
      <alignment horizontal="center" wrapText="1"/>
    </xf>
    <xf numFmtId="4" fontId="3" fillId="2" borderId="1" xfId="6" applyNumberFormat="1" applyFont="1" applyFill="1" applyBorder="1" applyAlignment="1">
      <alignment horizontal="center" wrapText="1"/>
    </xf>
    <xf numFmtId="4" fontId="3" fillId="4" borderId="1" xfId="6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wrapText="1"/>
    </xf>
    <xf numFmtId="4" fontId="19" fillId="2" borderId="1" xfId="0" applyNumberFormat="1" applyFont="1" applyFill="1" applyBorder="1" applyAlignment="1">
      <alignment horizontal="center"/>
    </xf>
    <xf numFmtId="4" fontId="19" fillId="4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wrapText="1"/>
    </xf>
    <xf numFmtId="49" fontId="3" fillId="2" borderId="1" xfId="8" applyNumberFormat="1" applyFont="1" applyFill="1" applyBorder="1" applyAlignment="1">
      <alignment horizontal="center"/>
    </xf>
    <xf numFmtId="0" fontId="3" fillId="2" borderId="1" xfId="8" applyFont="1" applyFill="1" applyBorder="1" applyAlignment="1">
      <alignment wrapText="1"/>
    </xf>
    <xf numFmtId="0" fontId="3" fillId="2" borderId="6" xfId="0" applyFont="1" applyFill="1" applyBorder="1" applyAlignment="1">
      <alignment horizontal="left" vertical="center" wrapText="1"/>
    </xf>
    <xf numFmtId="3" fontId="20" fillId="2" borderId="1" xfId="0" applyNumberFormat="1" applyFont="1" applyFill="1" applyBorder="1" applyAlignment="1">
      <alignment horizontal="center"/>
    </xf>
    <xf numFmtId="3" fontId="20" fillId="4" borderId="1" xfId="0" applyNumberFormat="1" applyFont="1" applyFill="1" applyBorder="1" applyAlignment="1">
      <alignment horizontal="center"/>
    </xf>
    <xf numFmtId="3" fontId="19" fillId="2" borderId="1" xfId="0" applyNumberFormat="1" applyFont="1" applyFill="1" applyBorder="1" applyAlignment="1">
      <alignment horizontal="center"/>
    </xf>
    <xf numFmtId="3" fontId="19" fillId="4" borderId="1" xfId="0" applyNumberFormat="1" applyFont="1" applyFill="1" applyBorder="1" applyAlignment="1">
      <alignment horizontal="center"/>
    </xf>
    <xf numFmtId="49" fontId="19" fillId="2" borderId="3" xfId="0" applyNumberFormat="1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left" wrapText="1"/>
    </xf>
    <xf numFmtId="0" fontId="19" fillId="2" borderId="4" xfId="0" applyFont="1" applyFill="1" applyBorder="1" applyAlignment="1">
      <alignment horizontal="left" wrapText="1"/>
    </xf>
    <xf numFmtId="3" fontId="19" fillId="2" borderId="2" xfId="0" applyNumberFormat="1" applyFont="1" applyFill="1" applyBorder="1" applyAlignment="1">
      <alignment horizontal="center" vertical="center" wrapText="1"/>
    </xf>
    <xf numFmtId="4" fontId="19" fillId="2" borderId="1" xfId="6" applyNumberFormat="1" applyFont="1" applyFill="1" applyBorder="1" applyAlignment="1">
      <alignment horizontal="center" wrapText="1"/>
    </xf>
    <xf numFmtId="4" fontId="19" fillId="4" borderId="1" xfId="6" applyNumberFormat="1" applyFont="1" applyFill="1" applyBorder="1" applyAlignment="1">
      <alignment horizontal="center" wrapText="1"/>
    </xf>
    <xf numFmtId="4" fontId="19" fillId="2" borderId="1" xfId="6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5" xfId="7" applyFont="1" applyFill="1" applyBorder="1" applyAlignment="1">
      <alignment horizontal="center" wrapText="1"/>
    </xf>
    <xf numFmtId="0" fontId="2" fillId="2" borderId="6" xfId="7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17" fillId="0" borderId="3" xfId="0" applyFont="1" applyBorder="1"/>
    <xf numFmtId="0" fontId="2" fillId="2" borderId="5" xfId="2" applyFont="1" applyFill="1" applyBorder="1" applyAlignment="1">
      <alignment horizontal="center" wrapText="1"/>
    </xf>
    <xf numFmtId="0" fontId="2" fillId="2" borderId="6" xfId="2" applyFont="1" applyFill="1" applyBorder="1" applyAlignment="1">
      <alignment horizontal="center" wrapText="1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8"/>
    <cellStyle name="Обычный_дод 3" xfId="7"/>
    <cellStyle name="Обычный_дод№8_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72;%20&#1089;&#1077;&#1089;&#1089;&#1080;&#1102;/&#1044;&#1086;&#1076;.5%20&#1041;&#1102;&#1076;%20&#1056;&#1086;&#1079;&#1074;%20&#1073;&#1091;&#1076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наступне"/>
    </sheetNames>
    <sheetDataSet>
      <sheetData sheetId="0"/>
      <sheetData sheetId="1">
        <row r="15">
          <cell r="J15">
            <v>1840000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5"/>
  <sheetData/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zoomScale="60" zoomScaleNormal="60" workbookViewId="0">
      <selection activeCell="M8" sqref="M8"/>
    </sheetView>
  </sheetViews>
  <sheetFormatPr defaultColWidth="9.1796875" defaultRowHeight="17.75" x14ac:dyDescent="0.35"/>
  <cols>
    <col min="1" max="1" width="17.1796875" style="39" customWidth="1"/>
    <col min="2" max="2" width="14.81640625" style="3" customWidth="1"/>
    <col min="3" max="3" width="16.54296875" style="3" customWidth="1"/>
    <col min="4" max="4" width="41.1796875" style="3" customWidth="1"/>
    <col min="5" max="5" width="55.54296875" style="17" customWidth="1"/>
    <col min="6" max="7" width="13.54296875" style="17" customWidth="1"/>
    <col min="8" max="8" width="20.81640625" style="3" customWidth="1"/>
    <col min="9" max="9" width="17.7265625" style="3" customWidth="1"/>
    <col min="10" max="10" width="26.54296875" style="41" hidden="1" customWidth="1"/>
    <col min="11" max="11" width="19.453125" style="3" customWidth="1"/>
    <col min="12" max="12" width="24" style="3" customWidth="1"/>
    <col min="13" max="13" width="18.453125" style="3" bestFit="1" customWidth="1"/>
    <col min="14" max="14" width="16.81640625" style="3" bestFit="1" customWidth="1"/>
    <col min="15" max="15" width="15.54296875" style="3" bestFit="1" customWidth="1"/>
    <col min="16" max="16384" width="9.1796875" style="3"/>
  </cols>
  <sheetData>
    <row r="1" spans="1:11" x14ac:dyDescent="0.35">
      <c r="A1" s="18"/>
      <c r="D1" s="39"/>
      <c r="H1" s="32" t="s">
        <v>22</v>
      </c>
      <c r="I1" s="24"/>
      <c r="K1" s="24"/>
    </row>
    <row r="2" spans="1:11" x14ac:dyDescent="0.35">
      <c r="A2" s="18"/>
      <c r="D2" s="39"/>
      <c r="H2" s="24" t="s">
        <v>23</v>
      </c>
      <c r="I2" s="30"/>
      <c r="K2" s="30"/>
    </row>
    <row r="3" spans="1:11" x14ac:dyDescent="0.35">
      <c r="A3" s="18"/>
      <c r="D3" s="39"/>
      <c r="H3" s="24" t="s">
        <v>7</v>
      </c>
      <c r="I3" s="30"/>
      <c r="K3" s="30"/>
    </row>
    <row r="4" spans="1:11" x14ac:dyDescent="0.35">
      <c r="A4" s="18"/>
      <c r="D4" s="39"/>
      <c r="H4" s="24" t="s">
        <v>5</v>
      </c>
      <c r="I4" s="30"/>
      <c r="K4" s="30"/>
    </row>
    <row r="5" spans="1:11" x14ac:dyDescent="0.35">
      <c r="A5" s="18"/>
      <c r="D5" s="39"/>
      <c r="H5" s="25" t="s">
        <v>24</v>
      </c>
    </row>
    <row r="6" spans="1:11" x14ac:dyDescent="0.35">
      <c r="A6" s="139">
        <v>15204100000</v>
      </c>
      <c r="B6" s="139"/>
      <c r="D6" s="39"/>
      <c r="H6" s="25"/>
    </row>
    <row r="7" spans="1:11" x14ac:dyDescent="0.35">
      <c r="A7" s="140" t="s">
        <v>21</v>
      </c>
      <c r="B7" s="140"/>
      <c r="D7" s="39"/>
      <c r="H7" s="25"/>
    </row>
    <row r="8" spans="1:11" s="5" customFormat="1" ht="66.8" customHeight="1" x14ac:dyDescent="0.4">
      <c r="A8" s="141" t="s">
        <v>18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s="5" customFormat="1" ht="20.45" x14ac:dyDescent="0.4">
      <c r="A9" s="19"/>
      <c r="D9" s="20"/>
      <c r="E9" s="21"/>
      <c r="F9" s="26"/>
      <c r="G9" s="26"/>
      <c r="H9" s="20"/>
      <c r="I9" s="20"/>
      <c r="J9" s="42" t="s">
        <v>6</v>
      </c>
      <c r="K9" s="20"/>
    </row>
    <row r="10" spans="1:11" ht="18.8" customHeight="1" x14ac:dyDescent="0.35">
      <c r="A10" s="142" t="s">
        <v>8</v>
      </c>
      <c r="B10" s="142" t="s">
        <v>9</v>
      </c>
      <c r="C10" s="142" t="s">
        <v>4</v>
      </c>
      <c r="D10" s="144" t="s">
        <v>10</v>
      </c>
      <c r="E10" s="144" t="s">
        <v>11</v>
      </c>
      <c r="F10" s="144" t="s">
        <v>12</v>
      </c>
      <c r="G10" s="144" t="s">
        <v>13</v>
      </c>
      <c r="H10" s="144" t="s">
        <v>14</v>
      </c>
      <c r="I10" s="144" t="s">
        <v>15</v>
      </c>
      <c r="J10" s="43" t="s">
        <v>3</v>
      </c>
      <c r="K10" s="144" t="s">
        <v>16</v>
      </c>
    </row>
    <row r="11" spans="1:11" ht="197.2" customHeight="1" x14ac:dyDescent="0.35">
      <c r="A11" s="143"/>
      <c r="B11" s="143"/>
      <c r="C11" s="143"/>
      <c r="D11" s="145"/>
      <c r="E11" s="145"/>
      <c r="F11" s="145"/>
      <c r="G11" s="145"/>
      <c r="H11" s="145"/>
      <c r="I11" s="145"/>
      <c r="J11" s="43" t="s">
        <v>2</v>
      </c>
      <c r="K11" s="145"/>
    </row>
    <row r="12" spans="1:11" x14ac:dyDescent="0.35">
      <c r="A12" s="36">
        <v>1</v>
      </c>
      <c r="B12" s="36">
        <v>2</v>
      </c>
      <c r="C12" s="36">
        <v>3</v>
      </c>
      <c r="D12" s="37">
        <v>4</v>
      </c>
      <c r="E12" s="37">
        <v>5</v>
      </c>
      <c r="F12" s="27">
        <v>6</v>
      </c>
      <c r="G12" s="27">
        <v>7</v>
      </c>
      <c r="H12" s="37">
        <v>8</v>
      </c>
      <c r="I12" s="37">
        <v>9</v>
      </c>
      <c r="J12" s="44" t="s">
        <v>17</v>
      </c>
      <c r="K12" s="37">
        <v>10</v>
      </c>
    </row>
    <row r="13" spans="1:11" ht="36.799999999999997" customHeight="1" x14ac:dyDescent="0.35">
      <c r="A13" s="34"/>
      <c r="B13" s="34"/>
      <c r="C13" s="34"/>
      <c r="D13" s="137"/>
      <c r="E13" s="138"/>
      <c r="F13" s="40"/>
      <c r="G13" s="40"/>
      <c r="H13" s="29"/>
      <c r="I13" s="52"/>
      <c r="J13" s="46"/>
      <c r="K13" s="33"/>
    </row>
    <row r="14" spans="1:11" ht="36.799999999999997" customHeight="1" x14ac:dyDescent="0.35">
      <c r="A14" s="34"/>
      <c r="B14" s="34"/>
      <c r="C14" s="34"/>
      <c r="D14" s="137"/>
      <c r="E14" s="138"/>
      <c r="F14" s="40"/>
      <c r="G14" s="40"/>
      <c r="H14" s="29"/>
      <c r="I14" s="52"/>
      <c r="J14" s="46"/>
      <c r="K14" s="33"/>
    </row>
    <row r="15" spans="1:11" ht="75.8" customHeight="1" x14ac:dyDescent="0.35">
      <c r="A15" s="35"/>
      <c r="B15" s="35"/>
      <c r="C15" s="35"/>
      <c r="D15" s="38"/>
      <c r="E15" s="38"/>
      <c r="F15" s="37"/>
      <c r="G15" s="37"/>
      <c r="H15" s="28"/>
      <c r="I15" s="53"/>
      <c r="J15" s="45"/>
      <c r="K15" s="31"/>
    </row>
    <row r="16" spans="1:11" x14ac:dyDescent="0.35">
      <c r="A16" s="22"/>
      <c r="B16" s="1"/>
      <c r="C16" s="1"/>
      <c r="D16" s="4"/>
      <c r="E16" s="23" t="s">
        <v>1</v>
      </c>
      <c r="F16" s="37"/>
      <c r="G16" s="37"/>
      <c r="H16" s="29"/>
      <c r="I16" s="54">
        <f>I15</f>
        <v>0</v>
      </c>
      <c r="J16" s="46"/>
      <c r="K16" s="29"/>
    </row>
    <row r="17" spans="1:11" x14ac:dyDescent="0.35">
      <c r="A17" s="6"/>
      <c r="B17" s="7"/>
      <c r="C17" s="7"/>
      <c r="D17" s="8"/>
      <c r="E17" s="9"/>
      <c r="F17" s="12"/>
      <c r="G17" s="12"/>
      <c r="H17" s="10"/>
      <c r="I17" s="10"/>
      <c r="J17" s="47"/>
      <c r="K17" s="10"/>
    </row>
    <row r="18" spans="1:11" x14ac:dyDescent="0.35">
      <c r="A18" s="6"/>
      <c r="B18" s="7"/>
      <c r="C18" s="7"/>
      <c r="D18" s="11" t="s">
        <v>19</v>
      </c>
      <c r="E18" s="12"/>
      <c r="F18" s="12"/>
      <c r="G18" s="12"/>
      <c r="H18" s="13" t="s">
        <v>0</v>
      </c>
      <c r="I18" s="13"/>
      <c r="J18" s="48"/>
      <c r="K18" s="13"/>
    </row>
    <row r="19" spans="1:11" x14ac:dyDescent="0.35">
      <c r="A19" s="51" t="s">
        <v>20</v>
      </c>
      <c r="B19" s="51"/>
      <c r="D19" s="24"/>
      <c r="E19" s="24"/>
      <c r="F19" s="39"/>
      <c r="G19" s="39"/>
      <c r="H19" s="14"/>
    </row>
    <row r="20" spans="1:11" x14ac:dyDescent="0.35">
      <c r="E20" s="15"/>
      <c r="F20" s="15"/>
      <c r="G20" s="15"/>
      <c r="H20" s="16"/>
      <c r="I20" s="16"/>
      <c r="J20" s="49"/>
      <c r="K20" s="16"/>
    </row>
    <row r="21" spans="1:11" x14ac:dyDescent="0.35">
      <c r="H21" s="2"/>
      <c r="J21" s="50"/>
    </row>
    <row r="22" spans="1:11" x14ac:dyDescent="0.35">
      <c r="H22" s="2"/>
      <c r="I22" s="2"/>
      <c r="J22" s="50"/>
      <c r="K22" s="2"/>
    </row>
    <row r="23" spans="1:11" x14ac:dyDescent="0.35">
      <c r="I23" s="2"/>
    </row>
    <row r="24" spans="1:11" x14ac:dyDescent="0.35">
      <c r="H24" s="2"/>
      <c r="J24" s="50"/>
    </row>
    <row r="25" spans="1:11" x14ac:dyDescent="0.35">
      <c r="H25" s="2"/>
      <c r="I25" s="2"/>
      <c r="J25" s="50"/>
      <c r="K25" s="2"/>
    </row>
    <row r="27" spans="1:11" x14ac:dyDescent="0.35">
      <c r="H27" s="2"/>
      <c r="J27" s="50"/>
    </row>
    <row r="28" spans="1:11" x14ac:dyDescent="0.35">
      <c r="H28" s="2"/>
      <c r="I28" s="2"/>
      <c r="J28" s="50"/>
      <c r="K28" s="2"/>
    </row>
  </sheetData>
  <mergeCells count="15">
    <mergeCell ref="D13:E13"/>
    <mergeCell ref="D14:E14"/>
    <mergeCell ref="A6:B6"/>
    <mergeCell ref="A7:B7"/>
    <mergeCell ref="A8:K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K10:K11"/>
  </mergeCells>
  <pageMargins left="0.64" right="0.19685039370078741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view="pageBreakPreview" zoomScale="60" zoomScaleNormal="60" workbookViewId="0">
      <selection activeCell="H5" sqref="H5"/>
    </sheetView>
  </sheetViews>
  <sheetFormatPr defaultColWidth="9.1796875" defaultRowHeight="17.75" x14ac:dyDescent="0.35"/>
  <cols>
    <col min="1" max="1" width="17.1796875" style="39" customWidth="1"/>
    <col min="2" max="2" width="14.81640625" style="3" customWidth="1"/>
    <col min="3" max="3" width="16.54296875" style="3" customWidth="1"/>
    <col min="4" max="4" width="41.1796875" style="3" customWidth="1"/>
    <col min="5" max="5" width="55.54296875" style="17" customWidth="1"/>
    <col min="6" max="6" width="13.54296875" style="17" customWidth="1"/>
    <col min="7" max="7" width="17.1796875" style="17" customWidth="1"/>
    <col min="8" max="8" width="20.81640625" style="3" customWidth="1"/>
    <col min="9" max="9" width="18.54296875" style="3" customWidth="1"/>
    <col min="10" max="10" width="23" style="41" customWidth="1"/>
    <col min="11" max="11" width="19.453125" style="3" customWidth="1"/>
    <col min="12" max="12" width="24" style="3" customWidth="1"/>
    <col min="13" max="13" width="18.453125" style="3" bestFit="1" customWidth="1"/>
    <col min="14" max="14" width="16.81640625" style="3" bestFit="1" customWidth="1"/>
    <col min="15" max="15" width="15.54296875" style="3" bestFit="1" customWidth="1"/>
    <col min="16" max="16384" width="9.1796875" style="3"/>
  </cols>
  <sheetData>
    <row r="1" spans="1:11" x14ac:dyDescent="0.35">
      <c r="H1" s="3" t="s">
        <v>34</v>
      </c>
    </row>
    <row r="2" spans="1:11" x14ac:dyDescent="0.35">
      <c r="H2" s="3" t="s">
        <v>23</v>
      </c>
    </row>
    <row r="3" spans="1:11" x14ac:dyDescent="0.35">
      <c r="H3" s="3" t="s">
        <v>7</v>
      </c>
    </row>
    <row r="4" spans="1:11" x14ac:dyDescent="0.35">
      <c r="H4" s="3" t="s">
        <v>5</v>
      </c>
    </row>
    <row r="5" spans="1:11" x14ac:dyDescent="0.35">
      <c r="H5" s="3" t="s">
        <v>60</v>
      </c>
    </row>
    <row r="7" spans="1:11" x14ac:dyDescent="0.35">
      <c r="A7" s="18"/>
      <c r="D7" s="39"/>
      <c r="H7" s="32" t="s">
        <v>25</v>
      </c>
      <c r="I7" s="24"/>
      <c r="K7" s="24"/>
    </row>
    <row r="8" spans="1:11" x14ac:dyDescent="0.35">
      <c r="A8" s="18"/>
      <c r="D8" s="39"/>
      <c r="H8" s="24" t="s">
        <v>23</v>
      </c>
      <c r="I8" s="30"/>
      <c r="K8" s="30"/>
    </row>
    <row r="9" spans="1:11" x14ac:dyDescent="0.35">
      <c r="A9" s="18"/>
      <c r="D9" s="39"/>
      <c r="H9" s="24" t="s">
        <v>7</v>
      </c>
      <c r="I9" s="30"/>
      <c r="K9" s="30"/>
    </row>
    <row r="10" spans="1:11" x14ac:dyDescent="0.35">
      <c r="A10" s="18"/>
      <c r="D10" s="39"/>
      <c r="H10" s="24" t="s">
        <v>5</v>
      </c>
      <c r="I10" s="30"/>
      <c r="K10" s="30"/>
    </row>
    <row r="11" spans="1:11" x14ac:dyDescent="0.35">
      <c r="A11" s="18"/>
      <c r="D11" s="39"/>
      <c r="H11" s="25" t="s">
        <v>24</v>
      </c>
    </row>
    <row r="12" spans="1:11" x14ac:dyDescent="0.35">
      <c r="A12" s="139">
        <v>15204100000</v>
      </c>
      <c r="B12" s="139"/>
      <c r="D12" s="39"/>
      <c r="H12" s="25"/>
    </row>
    <row r="13" spans="1:11" x14ac:dyDescent="0.35">
      <c r="A13" s="140" t="s">
        <v>21</v>
      </c>
      <c r="B13" s="140"/>
      <c r="D13" s="39"/>
      <c r="H13" s="25"/>
    </row>
    <row r="14" spans="1:11" s="5" customFormat="1" ht="66.8" customHeight="1" x14ac:dyDescent="0.4">
      <c r="A14" s="141" t="s">
        <v>18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</row>
    <row r="15" spans="1:11" s="5" customFormat="1" ht="20.45" x14ac:dyDescent="0.4">
      <c r="A15" s="19"/>
      <c r="D15" s="20"/>
      <c r="E15" s="21"/>
      <c r="F15" s="26"/>
      <c r="G15" s="26"/>
      <c r="H15" s="20"/>
      <c r="I15" s="20"/>
      <c r="J15" s="42" t="s">
        <v>6</v>
      </c>
      <c r="K15" s="20"/>
    </row>
    <row r="16" spans="1:11" ht="18.8" customHeight="1" x14ac:dyDescent="0.35">
      <c r="A16" s="142" t="s">
        <v>8</v>
      </c>
      <c r="B16" s="142" t="s">
        <v>9</v>
      </c>
      <c r="C16" s="142" t="s">
        <v>4</v>
      </c>
      <c r="D16" s="144" t="s">
        <v>10</v>
      </c>
      <c r="E16" s="144" t="s">
        <v>11</v>
      </c>
      <c r="F16" s="144" t="s">
        <v>12</v>
      </c>
      <c r="G16" s="144" t="s">
        <v>13</v>
      </c>
      <c r="H16" s="144" t="s">
        <v>14</v>
      </c>
      <c r="I16" s="144" t="s">
        <v>15</v>
      </c>
      <c r="J16" s="43" t="s">
        <v>3</v>
      </c>
      <c r="K16" s="144" t="s">
        <v>16</v>
      </c>
    </row>
    <row r="17" spans="1:11" ht="197.2" customHeight="1" x14ac:dyDescent="0.35">
      <c r="A17" s="143"/>
      <c r="B17" s="143"/>
      <c r="C17" s="143"/>
      <c r="D17" s="145"/>
      <c r="E17" s="145"/>
      <c r="F17" s="145"/>
      <c r="G17" s="145"/>
      <c r="H17" s="145"/>
      <c r="I17" s="145"/>
      <c r="J17" s="43" t="s">
        <v>2</v>
      </c>
      <c r="K17" s="145"/>
    </row>
    <row r="18" spans="1:11" x14ac:dyDescent="0.35">
      <c r="A18" s="36">
        <v>1</v>
      </c>
      <c r="B18" s="36">
        <v>2</v>
      </c>
      <c r="C18" s="36">
        <v>3</v>
      </c>
      <c r="D18" s="37">
        <v>4</v>
      </c>
      <c r="E18" s="37">
        <v>5</v>
      </c>
      <c r="F18" s="27">
        <v>6</v>
      </c>
      <c r="G18" s="27">
        <v>7</v>
      </c>
      <c r="H18" s="37">
        <v>8</v>
      </c>
      <c r="I18" s="37">
        <v>9</v>
      </c>
      <c r="J18" s="44" t="s">
        <v>17</v>
      </c>
      <c r="K18" s="37">
        <v>10</v>
      </c>
    </row>
    <row r="19" spans="1:11" ht="23.25" customHeight="1" x14ac:dyDescent="0.35">
      <c r="A19" s="55" t="s">
        <v>26</v>
      </c>
      <c r="B19" s="55"/>
      <c r="C19" s="55"/>
      <c r="D19" s="146" t="s">
        <v>27</v>
      </c>
      <c r="E19" s="147"/>
      <c r="F19" s="40"/>
      <c r="G19" s="58"/>
      <c r="H19" s="60"/>
      <c r="I19" s="52">
        <f>I20</f>
        <v>729200</v>
      </c>
      <c r="J19" s="73">
        <f>J20</f>
        <v>729200</v>
      </c>
      <c r="K19" s="62"/>
    </row>
    <row r="20" spans="1:11" ht="20.3" customHeight="1" x14ac:dyDescent="0.35">
      <c r="A20" s="55" t="s">
        <v>28</v>
      </c>
      <c r="B20" s="55"/>
      <c r="C20" s="55"/>
      <c r="D20" s="146" t="s">
        <v>27</v>
      </c>
      <c r="E20" s="147"/>
      <c r="F20" s="40"/>
      <c r="G20" s="58"/>
      <c r="H20" s="60"/>
      <c r="I20" s="52">
        <f>I21+I22</f>
        <v>729200</v>
      </c>
      <c r="J20" s="73">
        <f>J21+J22</f>
        <v>729200</v>
      </c>
      <c r="K20" s="62"/>
    </row>
    <row r="21" spans="1:11" ht="124.15" x14ac:dyDescent="0.35">
      <c r="A21" s="1" t="s">
        <v>35</v>
      </c>
      <c r="B21" s="1" t="s">
        <v>36</v>
      </c>
      <c r="C21" s="1" t="s">
        <v>37</v>
      </c>
      <c r="D21" s="64" t="s">
        <v>38</v>
      </c>
      <c r="E21" s="64" t="s">
        <v>40</v>
      </c>
      <c r="F21" s="37" t="s">
        <v>39</v>
      </c>
      <c r="G21" s="59">
        <v>1490000</v>
      </c>
      <c r="H21" s="61">
        <v>0.71199999999999997</v>
      </c>
      <c r="I21" s="53">
        <v>429200</v>
      </c>
      <c r="J21" s="74">
        <v>429200</v>
      </c>
      <c r="K21" s="63">
        <v>1</v>
      </c>
    </row>
    <row r="22" spans="1:11" ht="56.95" customHeight="1" x14ac:dyDescent="0.35">
      <c r="A22" s="1" t="s">
        <v>29</v>
      </c>
      <c r="B22" s="1" t="s">
        <v>30</v>
      </c>
      <c r="C22" s="1" t="s">
        <v>31</v>
      </c>
      <c r="D22" s="65" t="s">
        <v>32</v>
      </c>
      <c r="E22" s="66" t="s">
        <v>33</v>
      </c>
      <c r="F22" s="37"/>
      <c r="G22" s="59"/>
      <c r="H22" s="61"/>
      <c r="I22" s="56">
        <v>300000</v>
      </c>
      <c r="J22" s="57">
        <v>300000</v>
      </c>
      <c r="K22" s="63"/>
    </row>
    <row r="23" spans="1:11" s="68" customFormat="1" ht="56.95" customHeight="1" x14ac:dyDescent="0.35">
      <c r="A23" s="55" t="s">
        <v>41</v>
      </c>
      <c r="B23" s="55"/>
      <c r="C23" s="55"/>
      <c r="D23" s="146" t="s">
        <v>42</v>
      </c>
      <c r="E23" s="147"/>
      <c r="F23" s="40"/>
      <c r="G23" s="58"/>
      <c r="H23" s="60"/>
      <c r="I23" s="67">
        <f>I24</f>
        <v>1295061</v>
      </c>
      <c r="J23" s="75">
        <f>J24</f>
        <v>0</v>
      </c>
      <c r="K23" s="62"/>
    </row>
    <row r="24" spans="1:11" s="68" customFormat="1" ht="56.95" customHeight="1" x14ac:dyDescent="0.35">
      <c r="A24" s="55" t="s">
        <v>43</v>
      </c>
      <c r="B24" s="55"/>
      <c r="C24" s="55"/>
      <c r="D24" s="146" t="s">
        <v>42</v>
      </c>
      <c r="E24" s="147"/>
      <c r="F24" s="40"/>
      <c r="G24" s="58"/>
      <c r="H24" s="60"/>
      <c r="I24" s="67">
        <f>I25+I26</f>
        <v>1295061</v>
      </c>
      <c r="J24" s="75">
        <f>J25+J26</f>
        <v>0</v>
      </c>
      <c r="K24" s="62"/>
    </row>
    <row r="25" spans="1:11" ht="56.95" customHeight="1" x14ac:dyDescent="0.35">
      <c r="A25" s="1" t="s">
        <v>45</v>
      </c>
      <c r="B25" s="1" t="s">
        <v>46</v>
      </c>
      <c r="C25" s="1" t="s">
        <v>47</v>
      </c>
      <c r="D25" s="69" t="s">
        <v>48</v>
      </c>
      <c r="E25" s="66" t="s">
        <v>44</v>
      </c>
      <c r="F25" s="37" t="s">
        <v>39</v>
      </c>
      <c r="G25" s="59">
        <v>995061</v>
      </c>
      <c r="H25" s="61"/>
      <c r="I25" s="53">
        <v>995061</v>
      </c>
      <c r="J25" s="70"/>
      <c r="K25" s="63"/>
    </row>
    <row r="26" spans="1:11" ht="56.95" customHeight="1" x14ac:dyDescent="0.35">
      <c r="A26" s="1" t="s">
        <v>49</v>
      </c>
      <c r="B26" s="1" t="s">
        <v>50</v>
      </c>
      <c r="C26" s="1" t="s">
        <v>47</v>
      </c>
      <c r="D26" s="69" t="s">
        <v>51</v>
      </c>
      <c r="E26" s="66" t="s">
        <v>52</v>
      </c>
      <c r="F26" s="37" t="s">
        <v>53</v>
      </c>
      <c r="G26" s="59"/>
      <c r="H26" s="61"/>
      <c r="I26" s="53">
        <v>300000</v>
      </c>
      <c r="J26" s="70"/>
      <c r="K26" s="63"/>
    </row>
    <row r="27" spans="1:11" s="68" customFormat="1" ht="56.95" customHeight="1" x14ac:dyDescent="0.35">
      <c r="A27" s="55" t="s">
        <v>54</v>
      </c>
      <c r="B27" s="55"/>
      <c r="C27" s="55"/>
      <c r="D27" s="146" t="s">
        <v>56</v>
      </c>
      <c r="E27" s="147"/>
      <c r="F27" s="40"/>
      <c r="G27" s="58"/>
      <c r="H27" s="60"/>
      <c r="I27" s="52">
        <f>I28</f>
        <v>29215</v>
      </c>
      <c r="J27" s="73">
        <f>J28</f>
        <v>0</v>
      </c>
      <c r="K27" s="62"/>
    </row>
    <row r="28" spans="1:11" s="68" customFormat="1" ht="56.95" customHeight="1" x14ac:dyDescent="0.35">
      <c r="A28" s="55" t="s">
        <v>55</v>
      </c>
      <c r="B28" s="55"/>
      <c r="C28" s="55"/>
      <c r="D28" s="146" t="s">
        <v>56</v>
      </c>
      <c r="E28" s="147"/>
      <c r="F28" s="40"/>
      <c r="G28" s="58"/>
      <c r="H28" s="60"/>
      <c r="I28" s="52">
        <f>I29</f>
        <v>29215</v>
      </c>
      <c r="J28" s="72">
        <f>J29</f>
        <v>0</v>
      </c>
      <c r="K28" s="62"/>
    </row>
    <row r="29" spans="1:11" ht="72" customHeight="1" x14ac:dyDescent="0.35">
      <c r="A29" s="1" t="s">
        <v>58</v>
      </c>
      <c r="B29" s="1" t="s">
        <v>30</v>
      </c>
      <c r="C29" s="1" t="s">
        <v>31</v>
      </c>
      <c r="D29" s="65" t="s">
        <v>32</v>
      </c>
      <c r="E29" s="71" t="s">
        <v>57</v>
      </c>
      <c r="F29" s="37" t="s">
        <v>59</v>
      </c>
      <c r="G29" s="59">
        <v>217029540</v>
      </c>
      <c r="H29" s="61">
        <v>0.6</v>
      </c>
      <c r="I29" s="53">
        <v>29215</v>
      </c>
      <c r="J29" s="70"/>
      <c r="K29" s="63"/>
    </row>
    <row r="30" spans="1:11" x14ac:dyDescent="0.35">
      <c r="A30" s="22"/>
      <c r="B30" s="1"/>
      <c r="C30" s="1"/>
      <c r="D30" s="4"/>
      <c r="E30" s="23" t="s">
        <v>1</v>
      </c>
      <c r="F30" s="37"/>
      <c r="G30" s="59"/>
      <c r="H30" s="60"/>
      <c r="I30" s="54">
        <f>I19+I23+I27</f>
        <v>2053476</v>
      </c>
      <c r="J30" s="72">
        <f>J19+J23+J27</f>
        <v>729200</v>
      </c>
      <c r="K30" s="60"/>
    </row>
    <row r="31" spans="1:11" x14ac:dyDescent="0.35">
      <c r="A31" s="6"/>
      <c r="B31" s="7"/>
      <c r="C31" s="7"/>
      <c r="D31" s="8"/>
      <c r="E31" s="9"/>
      <c r="F31" s="12"/>
      <c r="G31" s="12"/>
      <c r="H31" s="10"/>
      <c r="I31" s="10"/>
      <c r="J31" s="47"/>
      <c r="K31" s="10"/>
    </row>
    <row r="32" spans="1:11" x14ac:dyDescent="0.35">
      <c r="A32" s="6"/>
      <c r="B32" s="7"/>
      <c r="C32" s="7"/>
      <c r="D32" s="11" t="s">
        <v>19</v>
      </c>
      <c r="E32" s="12"/>
      <c r="F32" s="12"/>
      <c r="G32" s="12"/>
      <c r="H32" s="13" t="s">
        <v>0</v>
      </c>
      <c r="I32" s="13"/>
      <c r="J32" s="48"/>
      <c r="K32" s="13"/>
    </row>
    <row r="33" spans="1:11" x14ac:dyDescent="0.35">
      <c r="A33" s="51" t="s">
        <v>20</v>
      </c>
      <c r="B33" s="51"/>
      <c r="D33" s="24"/>
      <c r="E33" s="24"/>
      <c r="F33" s="39"/>
      <c r="G33" s="39"/>
      <c r="H33" s="14"/>
    </row>
    <row r="34" spans="1:11" x14ac:dyDescent="0.35">
      <c r="E34" s="15"/>
      <c r="F34" s="15"/>
      <c r="G34" s="15"/>
      <c r="H34" s="16"/>
      <c r="I34" s="16"/>
      <c r="J34" s="49"/>
      <c r="K34" s="16"/>
    </row>
    <row r="35" spans="1:11" x14ac:dyDescent="0.35">
      <c r="H35" s="2"/>
      <c r="J35" s="50"/>
    </row>
    <row r="36" spans="1:11" x14ac:dyDescent="0.35">
      <c r="H36" s="2"/>
      <c r="I36" s="2"/>
      <c r="J36" s="50"/>
      <c r="K36" s="2"/>
    </row>
    <row r="37" spans="1:11" x14ac:dyDescent="0.35">
      <c r="I37" s="2"/>
    </row>
    <row r="38" spans="1:11" x14ac:dyDescent="0.35">
      <c r="H38" s="2"/>
      <c r="J38" s="50"/>
    </row>
    <row r="39" spans="1:11" x14ac:dyDescent="0.35">
      <c r="H39" s="2"/>
      <c r="I39" s="2"/>
      <c r="J39" s="50"/>
      <c r="K39" s="2"/>
    </row>
    <row r="41" spans="1:11" x14ac:dyDescent="0.35">
      <c r="H41" s="2"/>
      <c r="J41" s="50"/>
    </row>
    <row r="42" spans="1:11" x14ac:dyDescent="0.35">
      <c r="H42" s="2"/>
      <c r="I42" s="2"/>
      <c r="J42" s="50"/>
      <c r="K42" s="2"/>
    </row>
  </sheetData>
  <mergeCells count="19">
    <mergeCell ref="A12:B12"/>
    <mergeCell ref="A13:B13"/>
    <mergeCell ref="A14:K14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K16:K17"/>
    <mergeCell ref="D27:E27"/>
    <mergeCell ref="D28:E28"/>
    <mergeCell ref="D23:E23"/>
    <mergeCell ref="D24:E24"/>
    <mergeCell ref="D19:E19"/>
    <mergeCell ref="D20:E20"/>
  </mergeCells>
  <pageMargins left="0.62992125984251968" right="0.19685039370078741" top="0.19685039370078741" bottom="0.19685039370078741" header="0.19685039370078741" footer="0.19685039370078741"/>
  <pageSetup paperSize="9" scale="39" fitToHeight="5" orientation="landscape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A10" workbookViewId="0">
      <selection activeCell="E14" sqref="E14:K14"/>
    </sheetView>
  </sheetViews>
  <sheetFormatPr defaultColWidth="9.1796875" defaultRowHeight="17.75" x14ac:dyDescent="0.35"/>
  <cols>
    <col min="1" max="1" width="16.54296875" style="76" customWidth="1"/>
    <col min="2" max="2" width="16.81640625" style="76" customWidth="1"/>
    <col min="3" max="3" width="17.26953125" style="76" customWidth="1"/>
    <col min="4" max="4" width="40.1796875" style="76" customWidth="1"/>
    <col min="5" max="5" width="51.453125" style="76" customWidth="1"/>
    <col min="6" max="6" width="16.1796875" style="76" customWidth="1"/>
    <col min="7" max="7" width="16.81640625" style="76" customWidth="1"/>
    <col min="8" max="8" width="12.7265625" style="76" customWidth="1"/>
    <col min="9" max="9" width="24.54296875" style="76" customWidth="1"/>
    <col min="10" max="10" width="21.81640625" style="76" bestFit="1" customWidth="1"/>
    <col min="11" max="11" width="19.7265625" style="76" customWidth="1"/>
    <col min="12" max="16384" width="9.1796875" style="76"/>
  </cols>
  <sheetData>
    <row r="1" spans="1:11" x14ac:dyDescent="0.35">
      <c r="I1" s="3" t="s">
        <v>34</v>
      </c>
    </row>
    <row r="2" spans="1:11" x14ac:dyDescent="0.35">
      <c r="I2" s="3" t="s">
        <v>23</v>
      </c>
    </row>
    <row r="3" spans="1:11" x14ac:dyDescent="0.35">
      <c r="I3" s="3" t="s">
        <v>7</v>
      </c>
    </row>
    <row r="4" spans="1:11" x14ac:dyDescent="0.35">
      <c r="I4" s="3" t="s">
        <v>5</v>
      </c>
    </row>
    <row r="5" spans="1:11" x14ac:dyDescent="0.35">
      <c r="G5" s="77"/>
      <c r="H5" s="77"/>
      <c r="I5" s="3" t="s">
        <v>66</v>
      </c>
      <c r="K5" s="77"/>
    </row>
    <row r="6" spans="1:11" x14ac:dyDescent="0.35">
      <c r="G6" s="77"/>
      <c r="H6" s="77"/>
      <c r="K6" s="77"/>
    </row>
    <row r="7" spans="1:11" x14ac:dyDescent="0.35">
      <c r="E7" s="78"/>
      <c r="G7" s="77"/>
      <c r="H7" s="77"/>
      <c r="K7" s="77"/>
    </row>
    <row r="8" spans="1:11" ht="50.25" customHeight="1" x14ac:dyDescent="0.35">
      <c r="A8" s="150" t="s">
        <v>61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</row>
    <row r="9" spans="1:11" ht="50.25" customHeight="1" x14ac:dyDescent="0.35">
      <c r="A9" s="151" t="s">
        <v>8</v>
      </c>
      <c r="B9" s="151" t="s">
        <v>9</v>
      </c>
      <c r="C9" s="151" t="s">
        <v>4</v>
      </c>
      <c r="D9" s="148" t="s">
        <v>10</v>
      </c>
      <c r="E9" s="148" t="s">
        <v>11</v>
      </c>
      <c r="F9" s="148" t="s">
        <v>12</v>
      </c>
      <c r="G9" s="148" t="s">
        <v>13</v>
      </c>
      <c r="H9" s="148" t="s">
        <v>14</v>
      </c>
      <c r="I9" s="148" t="s">
        <v>15</v>
      </c>
      <c r="J9" s="86" t="s">
        <v>3</v>
      </c>
      <c r="K9" s="148" t="s">
        <v>16</v>
      </c>
    </row>
    <row r="10" spans="1:11" ht="134.19999999999999" customHeight="1" x14ac:dyDescent="0.35">
      <c r="A10" s="152"/>
      <c r="B10" s="152"/>
      <c r="C10" s="152"/>
      <c r="D10" s="149"/>
      <c r="E10" s="149"/>
      <c r="F10" s="149"/>
      <c r="G10" s="149"/>
      <c r="H10" s="149"/>
      <c r="I10" s="149"/>
      <c r="J10" s="86" t="s">
        <v>2</v>
      </c>
      <c r="K10" s="149"/>
    </row>
    <row r="11" spans="1:11" ht="18" customHeight="1" x14ac:dyDescent="0.35">
      <c r="A11" s="36">
        <v>1</v>
      </c>
      <c r="B11" s="36">
        <v>2</v>
      </c>
      <c r="C11" s="36">
        <v>3</v>
      </c>
      <c r="D11" s="37">
        <v>4</v>
      </c>
      <c r="E11" s="37">
        <v>5</v>
      </c>
      <c r="F11" s="27">
        <v>6</v>
      </c>
      <c r="G11" s="27">
        <v>7</v>
      </c>
      <c r="H11" s="37">
        <v>8</v>
      </c>
      <c r="I11" s="37">
        <v>9</v>
      </c>
      <c r="J11" s="44" t="s">
        <v>17</v>
      </c>
      <c r="K11" s="37">
        <v>10</v>
      </c>
    </row>
    <row r="12" spans="1:11" ht="39.799999999999997" customHeight="1" x14ac:dyDescent="0.35">
      <c r="A12" s="55" t="s">
        <v>54</v>
      </c>
      <c r="B12" s="55"/>
      <c r="C12" s="55"/>
      <c r="D12" s="146" t="s">
        <v>62</v>
      </c>
      <c r="E12" s="147"/>
      <c r="F12" s="40"/>
      <c r="G12" s="58"/>
      <c r="H12" s="60"/>
      <c r="I12" s="52">
        <f>I13</f>
        <v>624369</v>
      </c>
      <c r="J12" s="73">
        <f>J13</f>
        <v>0</v>
      </c>
      <c r="K12" s="62"/>
    </row>
    <row r="13" spans="1:11" ht="35.200000000000003" customHeight="1" x14ac:dyDescent="0.35">
      <c r="A13" s="55" t="s">
        <v>55</v>
      </c>
      <c r="B13" s="55"/>
      <c r="C13" s="55"/>
      <c r="D13" s="146" t="s">
        <v>62</v>
      </c>
      <c r="E13" s="147"/>
      <c r="F13" s="40"/>
      <c r="G13" s="58"/>
      <c r="H13" s="60"/>
      <c r="I13" s="52">
        <f>I14</f>
        <v>624369</v>
      </c>
      <c r="J13" s="52">
        <f>J14</f>
        <v>0</v>
      </c>
      <c r="K13" s="62"/>
    </row>
    <row r="14" spans="1:11" ht="134.19999999999999" customHeight="1" x14ac:dyDescent="0.35">
      <c r="A14" s="1" t="s">
        <v>58</v>
      </c>
      <c r="B14" s="1" t="s">
        <v>30</v>
      </c>
      <c r="C14" s="1" t="s">
        <v>31</v>
      </c>
      <c r="D14" s="65" t="s">
        <v>32</v>
      </c>
      <c r="E14" s="79" t="s">
        <v>63</v>
      </c>
      <c r="F14" s="37" t="s">
        <v>39</v>
      </c>
      <c r="G14" s="59">
        <f>950000+147906</f>
        <v>1097906</v>
      </c>
      <c r="H14" s="61">
        <v>0.43099999999999999</v>
      </c>
      <c r="I14" s="53">
        <f>147906+476463</f>
        <v>624369</v>
      </c>
      <c r="J14" s="74"/>
      <c r="K14" s="63">
        <v>1</v>
      </c>
    </row>
    <row r="15" spans="1:11" s="3" customFormat="1" x14ac:dyDescent="0.35">
      <c r="A15" s="22"/>
      <c r="B15" s="1"/>
      <c r="C15" s="1"/>
      <c r="D15" s="4"/>
      <c r="E15" s="23" t="s">
        <v>1</v>
      </c>
      <c r="F15" s="37"/>
      <c r="G15" s="59"/>
      <c r="H15" s="60"/>
      <c r="I15" s="54">
        <f>I12</f>
        <v>624369</v>
      </c>
      <c r="J15" s="54">
        <f>J12</f>
        <v>0</v>
      </c>
      <c r="K15" s="60"/>
    </row>
    <row r="16" spans="1:11" s="3" customFormat="1" x14ac:dyDescent="0.35">
      <c r="A16" s="6"/>
      <c r="B16" s="7"/>
      <c r="C16" s="7"/>
      <c r="D16" s="8"/>
      <c r="E16" s="9"/>
      <c r="F16" s="80"/>
      <c r="G16" s="81"/>
      <c r="H16" s="82"/>
      <c r="I16" s="83"/>
      <c r="J16" s="84"/>
      <c r="K16" s="82"/>
    </row>
    <row r="17" spans="1:7" s="85" customFormat="1" x14ac:dyDescent="0.35">
      <c r="D17" s="85" t="s">
        <v>19</v>
      </c>
      <c r="G17" s="85" t="s">
        <v>65</v>
      </c>
    </row>
    <row r="19" spans="1:7" x14ac:dyDescent="0.35">
      <c r="A19" s="85" t="s">
        <v>64</v>
      </c>
    </row>
  </sheetData>
  <mergeCells count="13">
    <mergeCell ref="K9:K10"/>
    <mergeCell ref="D12:E12"/>
    <mergeCell ref="D13:E13"/>
    <mergeCell ref="A8:K8"/>
    <mergeCell ref="A9:A10"/>
    <mergeCell ref="B9:B10"/>
    <mergeCell ref="C9:C10"/>
    <mergeCell ref="D9:D10"/>
    <mergeCell ref="E9:E10"/>
    <mergeCell ref="F9:F10"/>
    <mergeCell ref="G9:G10"/>
    <mergeCell ref="H9:H10"/>
    <mergeCell ref="I9:I10"/>
  </mergeCells>
  <pageMargins left="0.70866141732283472" right="0.31496062992125984" top="0.59055118110236227" bottom="0.23622047244094491" header="0.31496062992125984" footer="0.19685039370078741"/>
  <pageSetup paperSize="9" scale="54" fitToWidth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BreakPreview" topLeftCell="A12" zoomScale="60" zoomScaleNormal="60" workbookViewId="0">
      <selection activeCell="A17" sqref="A17:E19"/>
    </sheetView>
  </sheetViews>
  <sheetFormatPr defaultColWidth="9.1796875" defaultRowHeight="17.75" x14ac:dyDescent="0.35"/>
  <cols>
    <col min="1" max="1" width="17.1796875" style="39" customWidth="1"/>
    <col min="2" max="2" width="14.81640625" style="3" customWidth="1"/>
    <col min="3" max="3" width="16.54296875" style="3" customWidth="1"/>
    <col min="4" max="4" width="41.1796875" style="3" customWidth="1"/>
    <col min="5" max="5" width="55.54296875" style="17" customWidth="1"/>
    <col min="6" max="6" width="13.54296875" style="17" customWidth="1"/>
    <col min="7" max="7" width="17.1796875" style="17" customWidth="1"/>
    <col min="8" max="8" width="20.81640625" style="3" customWidth="1"/>
    <col min="9" max="9" width="18.54296875" style="3" customWidth="1"/>
    <col min="10" max="10" width="23" style="41" customWidth="1"/>
    <col min="11" max="11" width="19.453125" style="3" customWidth="1"/>
    <col min="12" max="12" width="24" style="3" customWidth="1"/>
    <col min="13" max="13" width="18.453125" style="3" bestFit="1" customWidth="1"/>
    <col min="14" max="14" width="16.81640625" style="3" bestFit="1" customWidth="1"/>
    <col min="15" max="15" width="15.54296875" style="3" bestFit="1" customWidth="1"/>
    <col min="16" max="16384" width="9.1796875" style="3"/>
  </cols>
  <sheetData>
    <row r="1" spans="1:11" x14ac:dyDescent="0.35">
      <c r="A1" s="88" t="s">
        <v>68</v>
      </c>
      <c r="D1" s="39"/>
      <c r="H1" s="32" t="s">
        <v>22</v>
      </c>
      <c r="I1" s="24"/>
      <c r="K1" s="24"/>
    </row>
    <row r="2" spans="1:11" x14ac:dyDescent="0.35">
      <c r="A2" s="18" t="s">
        <v>60</v>
      </c>
      <c r="D2" s="39"/>
      <c r="H2" s="24" t="s">
        <v>23</v>
      </c>
      <c r="I2" s="30"/>
      <c r="K2" s="30"/>
    </row>
    <row r="3" spans="1:11" x14ac:dyDescent="0.35">
      <c r="A3" s="18" t="s">
        <v>69</v>
      </c>
      <c r="D3" s="39"/>
      <c r="H3" s="24" t="s">
        <v>7</v>
      </c>
      <c r="I3" s="30"/>
      <c r="K3" s="30"/>
    </row>
    <row r="4" spans="1:11" x14ac:dyDescent="0.35">
      <c r="A4" s="18"/>
      <c r="D4" s="39"/>
      <c r="H4" s="24" t="s">
        <v>5</v>
      </c>
      <c r="I4" s="30"/>
      <c r="K4" s="30"/>
    </row>
    <row r="5" spans="1:11" x14ac:dyDescent="0.35">
      <c r="A5" s="18"/>
      <c r="D5" s="39"/>
      <c r="H5" s="25" t="s">
        <v>24</v>
      </c>
    </row>
    <row r="6" spans="1:11" x14ac:dyDescent="0.35">
      <c r="A6" s="139">
        <v>15204100000</v>
      </c>
      <c r="B6" s="139"/>
      <c r="D6" s="39"/>
      <c r="H6" s="25"/>
    </row>
    <row r="7" spans="1:11" x14ac:dyDescent="0.35">
      <c r="A7" s="140" t="s">
        <v>21</v>
      </c>
      <c r="B7" s="140"/>
      <c r="D7" s="39"/>
      <c r="H7" s="25"/>
    </row>
    <row r="8" spans="1:11" s="5" customFormat="1" ht="66.8" customHeight="1" x14ac:dyDescent="0.4">
      <c r="A8" s="141" t="s">
        <v>18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s="5" customFormat="1" ht="20.45" x14ac:dyDescent="0.4">
      <c r="A9" s="19"/>
      <c r="D9" s="20"/>
      <c r="E9" s="21"/>
      <c r="F9" s="26"/>
      <c r="G9" s="26"/>
      <c r="H9" s="20"/>
      <c r="I9" s="20"/>
      <c r="J9" s="42" t="s">
        <v>6</v>
      </c>
      <c r="K9" s="20"/>
    </row>
    <row r="10" spans="1:11" ht="18.8" customHeight="1" x14ac:dyDescent="0.35">
      <c r="A10" s="142" t="s">
        <v>8</v>
      </c>
      <c r="B10" s="142" t="s">
        <v>9</v>
      </c>
      <c r="C10" s="142" t="s">
        <v>4</v>
      </c>
      <c r="D10" s="144" t="s">
        <v>10</v>
      </c>
      <c r="E10" s="144" t="s">
        <v>11</v>
      </c>
      <c r="F10" s="144" t="s">
        <v>12</v>
      </c>
      <c r="G10" s="144" t="s">
        <v>13</v>
      </c>
      <c r="H10" s="144" t="s">
        <v>14</v>
      </c>
      <c r="I10" s="144" t="s">
        <v>15</v>
      </c>
      <c r="J10" s="43" t="s">
        <v>3</v>
      </c>
      <c r="K10" s="144" t="s">
        <v>16</v>
      </c>
    </row>
    <row r="11" spans="1:11" ht="197.2" customHeight="1" x14ac:dyDescent="0.35">
      <c r="A11" s="143"/>
      <c r="B11" s="143"/>
      <c r="C11" s="143"/>
      <c r="D11" s="145"/>
      <c r="E11" s="145"/>
      <c r="F11" s="145"/>
      <c r="G11" s="145"/>
      <c r="H11" s="145"/>
      <c r="I11" s="145"/>
      <c r="J11" s="43" t="s">
        <v>2</v>
      </c>
      <c r="K11" s="145"/>
    </row>
    <row r="12" spans="1:11" x14ac:dyDescent="0.35">
      <c r="A12" s="36">
        <v>1</v>
      </c>
      <c r="B12" s="36">
        <v>2</v>
      </c>
      <c r="C12" s="36">
        <v>3</v>
      </c>
      <c r="D12" s="37">
        <v>4</v>
      </c>
      <c r="E12" s="37">
        <v>5</v>
      </c>
      <c r="F12" s="27">
        <v>6</v>
      </c>
      <c r="G12" s="27">
        <v>7</v>
      </c>
      <c r="H12" s="37">
        <v>8</v>
      </c>
      <c r="I12" s="37">
        <v>9</v>
      </c>
      <c r="J12" s="44" t="s">
        <v>17</v>
      </c>
      <c r="K12" s="37">
        <v>10</v>
      </c>
    </row>
    <row r="13" spans="1:11" ht="23.25" customHeight="1" x14ac:dyDescent="0.35">
      <c r="A13" s="55" t="s">
        <v>26</v>
      </c>
      <c r="B13" s="55"/>
      <c r="C13" s="55"/>
      <c r="D13" s="146" t="s">
        <v>27</v>
      </c>
      <c r="E13" s="147"/>
      <c r="F13" s="40"/>
      <c r="G13" s="58"/>
      <c r="H13" s="60"/>
      <c r="I13" s="52">
        <f>I14</f>
        <v>729200</v>
      </c>
      <c r="J13" s="73">
        <f>J14</f>
        <v>729200</v>
      </c>
      <c r="K13" s="62"/>
    </row>
    <row r="14" spans="1:11" ht="20.3" customHeight="1" x14ac:dyDescent="0.35">
      <c r="A14" s="55" t="s">
        <v>28</v>
      </c>
      <c r="B14" s="55"/>
      <c r="C14" s="55"/>
      <c r="D14" s="146" t="s">
        <v>27</v>
      </c>
      <c r="E14" s="147"/>
      <c r="F14" s="40"/>
      <c r="G14" s="58"/>
      <c r="H14" s="60"/>
      <c r="I14" s="52">
        <f>I15+I16</f>
        <v>729200</v>
      </c>
      <c r="J14" s="73">
        <f>J15+J16</f>
        <v>729200</v>
      </c>
      <c r="K14" s="62"/>
    </row>
    <row r="15" spans="1:11" ht="124.15" x14ac:dyDescent="0.35">
      <c r="A15" s="1" t="s">
        <v>35</v>
      </c>
      <c r="B15" s="1" t="s">
        <v>36</v>
      </c>
      <c r="C15" s="1" t="s">
        <v>37</v>
      </c>
      <c r="D15" s="64" t="s">
        <v>38</v>
      </c>
      <c r="E15" s="64" t="s">
        <v>40</v>
      </c>
      <c r="F15" s="37" t="s">
        <v>39</v>
      </c>
      <c r="G15" s="59">
        <v>1490000</v>
      </c>
      <c r="H15" s="61">
        <v>0.71199999999999997</v>
      </c>
      <c r="I15" s="53">
        <v>429200</v>
      </c>
      <c r="J15" s="74">
        <v>429200</v>
      </c>
      <c r="K15" s="63">
        <v>1</v>
      </c>
    </row>
    <row r="16" spans="1:11" ht="56.95" customHeight="1" x14ac:dyDescent="0.35">
      <c r="A16" s="1" t="s">
        <v>29</v>
      </c>
      <c r="B16" s="1" t="s">
        <v>30</v>
      </c>
      <c r="C16" s="1" t="s">
        <v>31</v>
      </c>
      <c r="D16" s="65" t="s">
        <v>32</v>
      </c>
      <c r="E16" s="66" t="s">
        <v>33</v>
      </c>
      <c r="F16" s="37"/>
      <c r="G16" s="59"/>
      <c r="H16" s="61"/>
      <c r="I16" s="56">
        <v>300000</v>
      </c>
      <c r="J16" s="57">
        <v>300000</v>
      </c>
      <c r="K16" s="63"/>
    </row>
    <row r="17" spans="1:11" s="68" customFormat="1" ht="56.95" customHeight="1" x14ac:dyDescent="0.35">
      <c r="A17" s="55" t="s">
        <v>41</v>
      </c>
      <c r="B17" s="55"/>
      <c r="C17" s="55"/>
      <c r="D17" s="146" t="s">
        <v>42</v>
      </c>
      <c r="E17" s="147"/>
      <c r="F17" s="40"/>
      <c r="G17" s="58"/>
      <c r="H17" s="60"/>
      <c r="I17" s="67">
        <f>I18</f>
        <v>1295061</v>
      </c>
      <c r="J17" s="75">
        <f>J18</f>
        <v>0</v>
      </c>
      <c r="K17" s="62"/>
    </row>
    <row r="18" spans="1:11" s="68" customFormat="1" ht="56.95" customHeight="1" x14ac:dyDescent="0.35">
      <c r="A18" s="55" t="s">
        <v>43</v>
      </c>
      <c r="B18" s="55"/>
      <c r="C18" s="55"/>
      <c r="D18" s="146" t="s">
        <v>42</v>
      </c>
      <c r="E18" s="147"/>
      <c r="F18" s="40"/>
      <c r="G18" s="58"/>
      <c r="H18" s="60"/>
      <c r="I18" s="67">
        <f>I19+I20</f>
        <v>1295061</v>
      </c>
      <c r="J18" s="75">
        <f>J19+J20</f>
        <v>0</v>
      </c>
      <c r="K18" s="62"/>
    </row>
    <row r="19" spans="1:11" ht="56.95" customHeight="1" x14ac:dyDescent="0.35">
      <c r="A19" s="1" t="s">
        <v>45</v>
      </c>
      <c r="B19" s="1" t="s">
        <v>46</v>
      </c>
      <c r="C19" s="1" t="s">
        <v>47</v>
      </c>
      <c r="D19" s="69" t="s">
        <v>48</v>
      </c>
      <c r="E19" s="66" t="s">
        <v>44</v>
      </c>
      <c r="F19" s="37" t="s">
        <v>39</v>
      </c>
      <c r="G19" s="59">
        <v>995061</v>
      </c>
      <c r="H19" s="61"/>
      <c r="I19" s="53">
        <v>995061</v>
      </c>
      <c r="J19" s="70"/>
      <c r="K19" s="63"/>
    </row>
    <row r="20" spans="1:11" ht="56.95" customHeight="1" x14ac:dyDescent="0.35">
      <c r="A20" s="1" t="s">
        <v>49</v>
      </c>
      <c r="B20" s="1" t="s">
        <v>50</v>
      </c>
      <c r="C20" s="1" t="s">
        <v>47</v>
      </c>
      <c r="D20" s="69" t="s">
        <v>51</v>
      </c>
      <c r="E20" s="66" t="s">
        <v>52</v>
      </c>
      <c r="F20" s="37" t="s">
        <v>53</v>
      </c>
      <c r="G20" s="59"/>
      <c r="H20" s="61"/>
      <c r="I20" s="53">
        <v>300000</v>
      </c>
      <c r="J20" s="70"/>
      <c r="K20" s="63"/>
    </row>
    <row r="21" spans="1:11" s="68" customFormat="1" ht="56.95" customHeight="1" x14ac:dyDescent="0.35">
      <c r="A21" s="55" t="s">
        <v>54</v>
      </c>
      <c r="B21" s="55"/>
      <c r="C21" s="55"/>
      <c r="D21" s="146" t="s">
        <v>56</v>
      </c>
      <c r="E21" s="147"/>
      <c r="F21" s="40"/>
      <c r="G21" s="58"/>
      <c r="H21" s="60"/>
      <c r="I21" s="52">
        <f>I22</f>
        <v>653584</v>
      </c>
      <c r="J21" s="73">
        <f>J22</f>
        <v>0</v>
      </c>
      <c r="K21" s="62"/>
    </row>
    <row r="22" spans="1:11" s="68" customFormat="1" ht="56.95" customHeight="1" x14ac:dyDescent="0.35">
      <c r="A22" s="55" t="s">
        <v>55</v>
      </c>
      <c r="B22" s="55"/>
      <c r="C22" s="55"/>
      <c r="D22" s="146" t="s">
        <v>56</v>
      </c>
      <c r="E22" s="147"/>
      <c r="F22" s="40"/>
      <c r="G22" s="58"/>
      <c r="H22" s="60"/>
      <c r="I22" s="52">
        <f>I23</f>
        <v>653584</v>
      </c>
      <c r="J22" s="72">
        <f>J23</f>
        <v>0</v>
      </c>
      <c r="K22" s="62"/>
    </row>
    <row r="23" spans="1:11" ht="72" customHeight="1" x14ac:dyDescent="0.35">
      <c r="A23" s="1" t="s">
        <v>58</v>
      </c>
      <c r="B23" s="1" t="s">
        <v>30</v>
      </c>
      <c r="C23" s="1" t="s">
        <v>31</v>
      </c>
      <c r="D23" s="65" t="s">
        <v>32</v>
      </c>
      <c r="E23" s="87" t="s">
        <v>67</v>
      </c>
      <c r="F23" s="37"/>
      <c r="G23" s="59"/>
      <c r="H23" s="61"/>
      <c r="I23" s="53">
        <f>I24+I25</f>
        <v>653584</v>
      </c>
      <c r="J23" s="70"/>
      <c r="K23" s="63"/>
    </row>
    <row r="24" spans="1:11" ht="72" customHeight="1" x14ac:dyDescent="0.35">
      <c r="A24" s="1"/>
      <c r="B24" s="1"/>
      <c r="C24" s="1"/>
      <c r="D24" s="65"/>
      <c r="E24" s="71" t="s">
        <v>57</v>
      </c>
      <c r="F24" s="37" t="s">
        <v>59</v>
      </c>
      <c r="G24" s="59">
        <v>217029540</v>
      </c>
      <c r="H24" s="61">
        <v>0.6</v>
      </c>
      <c r="I24" s="53">
        <v>29215</v>
      </c>
      <c r="J24" s="70"/>
      <c r="K24" s="63"/>
    </row>
    <row r="25" spans="1:11" ht="106.4" x14ac:dyDescent="0.35">
      <c r="A25" s="1"/>
      <c r="B25" s="1"/>
      <c r="C25" s="1"/>
      <c r="D25" s="65"/>
      <c r="E25" s="79" t="s">
        <v>63</v>
      </c>
      <c r="F25" s="37" t="s">
        <v>39</v>
      </c>
      <c r="G25" s="59">
        <f>950000+147906</f>
        <v>1097906</v>
      </c>
      <c r="H25" s="61">
        <v>0.43099999999999999</v>
      </c>
      <c r="I25" s="53">
        <f>147906+476463</f>
        <v>624369</v>
      </c>
      <c r="J25" s="74"/>
      <c r="K25" s="63">
        <v>1</v>
      </c>
    </row>
    <row r="26" spans="1:11" x14ac:dyDescent="0.35">
      <c r="A26" s="22"/>
      <c r="B26" s="1"/>
      <c r="C26" s="1"/>
      <c r="D26" s="4"/>
      <c r="E26" s="23" t="s">
        <v>1</v>
      </c>
      <c r="F26" s="37"/>
      <c r="G26" s="59"/>
      <c r="H26" s="60"/>
      <c r="I26" s="54">
        <f>I13+I17+I21</f>
        <v>2677845</v>
      </c>
      <c r="J26" s="72">
        <f>J13+J17+J21</f>
        <v>729200</v>
      </c>
      <c r="K26" s="60"/>
    </row>
    <row r="27" spans="1:11" x14ac:dyDescent="0.35">
      <c r="A27" s="6"/>
      <c r="B27" s="7"/>
      <c r="C27" s="7"/>
      <c r="D27" s="8"/>
      <c r="E27" s="9"/>
      <c r="F27" s="12"/>
      <c r="G27" s="12"/>
      <c r="H27" s="10"/>
      <c r="I27" s="10"/>
      <c r="J27" s="47"/>
      <c r="K27" s="10"/>
    </row>
    <row r="28" spans="1:11" x14ac:dyDescent="0.35">
      <c r="A28" s="6"/>
      <c r="B28" s="7"/>
      <c r="C28" s="7"/>
      <c r="D28" s="11" t="s">
        <v>19</v>
      </c>
      <c r="E28" s="12"/>
      <c r="F28" s="12"/>
      <c r="G28" s="12"/>
      <c r="H28" s="13" t="s">
        <v>0</v>
      </c>
      <c r="I28" s="13"/>
      <c r="J28" s="48"/>
      <c r="K28" s="13"/>
    </row>
    <row r="29" spans="1:11" x14ac:dyDescent="0.35">
      <c r="A29" s="51" t="s">
        <v>20</v>
      </c>
      <c r="B29" s="51"/>
      <c r="D29" s="24"/>
      <c r="E29" s="24"/>
      <c r="F29" s="39"/>
      <c r="G29" s="39"/>
      <c r="H29" s="14"/>
    </row>
    <row r="30" spans="1:11" x14ac:dyDescent="0.35">
      <c r="E30" s="15"/>
      <c r="F30" s="15"/>
      <c r="G30" s="15"/>
      <c r="H30" s="16"/>
      <c r="I30" s="16"/>
      <c r="J30" s="49"/>
      <c r="K30" s="16"/>
    </row>
  </sheetData>
  <mergeCells count="19">
    <mergeCell ref="K10:K11"/>
    <mergeCell ref="D13:E13"/>
    <mergeCell ref="D14:E14"/>
    <mergeCell ref="D17:E17"/>
    <mergeCell ref="A6:B6"/>
    <mergeCell ref="A7:B7"/>
    <mergeCell ref="A8:K8"/>
    <mergeCell ref="A10:A11"/>
    <mergeCell ref="B10:B11"/>
    <mergeCell ref="C10:C11"/>
    <mergeCell ref="D10:D11"/>
    <mergeCell ref="E10:E11"/>
    <mergeCell ref="F10:F11"/>
    <mergeCell ref="G10:G11"/>
    <mergeCell ref="D18:E18"/>
    <mergeCell ref="D21:E21"/>
    <mergeCell ref="D22:E22"/>
    <mergeCell ref="H10:H11"/>
    <mergeCell ref="I10:I11"/>
  </mergeCells>
  <pageMargins left="0.62992125984251968" right="0.19685039370078741" top="0.19685039370078741" bottom="0.19685039370078741" header="0.19685039370078741" footer="0.19685039370078741"/>
  <pageSetup paperSize="9" scale="37" fitToHeight="7" orientation="landscape" r:id="rId1"/>
  <rowBreaks count="1" manualBreakCount="1">
    <brk id="2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="80" zoomScaleNormal="80" workbookViewId="0">
      <selection activeCell="J15" sqref="J15"/>
    </sheetView>
  </sheetViews>
  <sheetFormatPr defaultColWidth="9.1796875" defaultRowHeight="17.75" x14ac:dyDescent="0.35"/>
  <cols>
    <col min="1" max="1" width="16.54296875" style="76" customWidth="1"/>
    <col min="2" max="2" width="16.81640625" style="76" customWidth="1"/>
    <col min="3" max="3" width="17.26953125" style="76" customWidth="1"/>
    <col min="4" max="4" width="40.1796875" style="76" customWidth="1"/>
    <col min="5" max="5" width="51.453125" style="76" customWidth="1"/>
    <col min="6" max="6" width="16.1796875" style="76" customWidth="1"/>
    <col min="7" max="7" width="16.81640625" style="76" customWidth="1"/>
    <col min="8" max="8" width="12.7265625" style="76" customWidth="1"/>
    <col min="9" max="9" width="23.7265625" style="76" customWidth="1"/>
    <col min="10" max="10" width="20.453125" style="76" customWidth="1"/>
    <col min="11" max="11" width="19.7265625" style="76" customWidth="1"/>
    <col min="12" max="16384" width="9.1796875" style="76"/>
  </cols>
  <sheetData>
    <row r="1" spans="1:11" x14ac:dyDescent="0.35">
      <c r="I1" s="3" t="s">
        <v>34</v>
      </c>
    </row>
    <row r="2" spans="1:11" x14ac:dyDescent="0.35">
      <c r="I2" s="3" t="s">
        <v>23</v>
      </c>
    </row>
    <row r="3" spans="1:11" x14ac:dyDescent="0.35">
      <c r="I3" s="3" t="s">
        <v>7</v>
      </c>
    </row>
    <row r="4" spans="1:11" x14ac:dyDescent="0.35">
      <c r="I4" s="3" t="s">
        <v>5</v>
      </c>
    </row>
    <row r="5" spans="1:11" x14ac:dyDescent="0.35">
      <c r="G5" s="77"/>
      <c r="H5" s="77"/>
      <c r="I5" s="3" t="s">
        <v>71</v>
      </c>
      <c r="K5" s="77"/>
    </row>
    <row r="6" spans="1:11" x14ac:dyDescent="0.35">
      <c r="G6" s="77"/>
      <c r="H6" s="77"/>
      <c r="K6" s="77"/>
    </row>
    <row r="7" spans="1:11" x14ac:dyDescent="0.35">
      <c r="E7" s="78"/>
      <c r="G7" s="77"/>
      <c r="H7" s="77"/>
      <c r="K7" s="77"/>
    </row>
    <row r="8" spans="1:11" ht="50.25" customHeight="1" x14ac:dyDescent="0.35">
      <c r="A8" s="150" t="s">
        <v>61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</row>
    <row r="9" spans="1:11" ht="50.25" customHeight="1" x14ac:dyDescent="0.35">
      <c r="A9" s="151" t="s">
        <v>8</v>
      </c>
      <c r="B9" s="151" t="s">
        <v>9</v>
      </c>
      <c r="C9" s="151" t="s">
        <v>4</v>
      </c>
      <c r="D9" s="148" t="s">
        <v>10</v>
      </c>
      <c r="E9" s="148" t="s">
        <v>11</v>
      </c>
      <c r="F9" s="148" t="s">
        <v>12</v>
      </c>
      <c r="G9" s="148" t="s">
        <v>13</v>
      </c>
      <c r="H9" s="148" t="s">
        <v>14</v>
      </c>
      <c r="I9" s="148" t="s">
        <v>15</v>
      </c>
      <c r="J9" s="86" t="s">
        <v>3</v>
      </c>
      <c r="K9" s="148" t="s">
        <v>16</v>
      </c>
    </row>
    <row r="10" spans="1:11" ht="134.19999999999999" customHeight="1" x14ac:dyDescent="0.35">
      <c r="A10" s="152"/>
      <c r="B10" s="152"/>
      <c r="C10" s="152"/>
      <c r="D10" s="149"/>
      <c r="E10" s="149"/>
      <c r="F10" s="149"/>
      <c r="G10" s="149"/>
      <c r="H10" s="149"/>
      <c r="I10" s="149"/>
      <c r="J10" s="86" t="s">
        <v>2</v>
      </c>
      <c r="K10" s="149"/>
    </row>
    <row r="11" spans="1:11" ht="18" customHeight="1" x14ac:dyDescent="0.35">
      <c r="A11" s="36">
        <v>1</v>
      </c>
      <c r="B11" s="36">
        <v>2</v>
      </c>
      <c r="C11" s="36">
        <v>3</v>
      </c>
      <c r="D11" s="37">
        <v>4</v>
      </c>
      <c r="E11" s="37">
        <v>5</v>
      </c>
      <c r="F11" s="27">
        <v>6</v>
      </c>
      <c r="G11" s="27">
        <v>7</v>
      </c>
      <c r="H11" s="37">
        <v>8</v>
      </c>
      <c r="I11" s="37">
        <v>9</v>
      </c>
      <c r="J11" s="44" t="s">
        <v>17</v>
      </c>
      <c r="K11" s="37">
        <v>10</v>
      </c>
    </row>
    <row r="12" spans="1:11" ht="37.5" customHeight="1" x14ac:dyDescent="0.35">
      <c r="A12" s="55" t="s">
        <v>54</v>
      </c>
      <c r="B12" s="55"/>
      <c r="C12" s="55"/>
      <c r="D12" s="146" t="s">
        <v>62</v>
      </c>
      <c r="E12" s="147"/>
      <c r="F12" s="40"/>
      <c r="G12" s="58"/>
      <c r="H12" s="60"/>
      <c r="I12" s="90">
        <f>I13</f>
        <v>2000000</v>
      </c>
      <c r="J12" s="91">
        <f>J13</f>
        <v>2000000</v>
      </c>
      <c r="K12" s="90"/>
    </row>
    <row r="13" spans="1:11" ht="37.5" customHeight="1" x14ac:dyDescent="0.35">
      <c r="A13" s="55" t="s">
        <v>55</v>
      </c>
      <c r="B13" s="55"/>
      <c r="C13" s="55"/>
      <c r="D13" s="146" t="s">
        <v>62</v>
      </c>
      <c r="E13" s="147"/>
      <c r="F13" s="40"/>
      <c r="G13" s="58"/>
      <c r="H13" s="60"/>
      <c r="I13" s="90">
        <f>I14+I17</f>
        <v>2000000</v>
      </c>
      <c r="J13" s="91">
        <f>J14+J17</f>
        <v>2000000</v>
      </c>
      <c r="K13" s="90"/>
    </row>
    <row r="14" spans="1:11" ht="106.4" x14ac:dyDescent="0.35">
      <c r="A14" s="1" t="s">
        <v>58</v>
      </c>
      <c r="B14" s="1" t="s">
        <v>30</v>
      </c>
      <c r="C14" s="1" t="s">
        <v>31</v>
      </c>
      <c r="D14" s="65" t="s">
        <v>32</v>
      </c>
      <c r="E14" s="79" t="s">
        <v>70</v>
      </c>
      <c r="F14" s="37"/>
      <c r="G14" s="59"/>
      <c r="H14" s="61"/>
      <c r="I14" s="92">
        <f>1840000+160000</f>
        <v>2000000</v>
      </c>
      <c r="J14" s="93">
        <v>2000000</v>
      </c>
      <c r="K14" s="92"/>
    </row>
    <row r="15" spans="1:11" s="3" customFormat="1" x14ac:dyDescent="0.35">
      <c r="A15" s="22"/>
      <c r="B15" s="1"/>
      <c r="C15" s="1"/>
      <c r="D15" s="4"/>
      <c r="E15" s="23" t="s">
        <v>1</v>
      </c>
      <c r="F15" s="37"/>
      <c r="G15" s="59"/>
      <c r="H15" s="60"/>
      <c r="I15" s="29">
        <f>I12</f>
        <v>2000000</v>
      </c>
      <c r="J15" s="29">
        <f>J12</f>
        <v>2000000</v>
      </c>
      <c r="K15" s="29"/>
    </row>
    <row r="16" spans="1:11" s="3" customFormat="1" x14ac:dyDescent="0.35">
      <c r="A16" s="6"/>
      <c r="B16" s="7"/>
      <c r="C16" s="7"/>
      <c r="D16" s="8"/>
      <c r="E16" s="9"/>
      <c r="F16" s="80"/>
      <c r="G16" s="81"/>
      <c r="H16" s="82"/>
      <c r="I16" s="83"/>
      <c r="J16" s="84"/>
      <c r="K16" s="82"/>
    </row>
    <row r="17" spans="1:10" s="85" customFormat="1" x14ac:dyDescent="0.35">
      <c r="D17" s="85" t="s">
        <v>19</v>
      </c>
      <c r="G17" s="85" t="s">
        <v>65</v>
      </c>
    </row>
    <row r="19" spans="1:10" x14ac:dyDescent="0.35">
      <c r="A19" s="85"/>
    </row>
    <row r="20" spans="1:10" x14ac:dyDescent="0.35">
      <c r="I20" s="89"/>
      <c r="J20" s="89" t="e">
        <f>#REF!+[1]наступне!J15</f>
        <v>#REF!</v>
      </c>
    </row>
  </sheetData>
  <mergeCells count="13">
    <mergeCell ref="D12:E12"/>
    <mergeCell ref="D13:E13"/>
    <mergeCell ref="A8:K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K9:K10"/>
  </mergeCells>
  <pageMargins left="0.70866141732283472" right="0.31496062992125984" top="0.59055118110236227" bottom="0.23622047244094491" header="0.31496062992125984" footer="0.19685039370078741"/>
  <pageSetup paperSize="9" scale="54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view="pageBreakPreview" topLeftCell="A10" zoomScale="60" zoomScaleNormal="60" workbookViewId="0">
      <selection activeCell="A23" sqref="A23:D23"/>
    </sheetView>
  </sheetViews>
  <sheetFormatPr defaultColWidth="9.1796875" defaultRowHeight="17.75" x14ac:dyDescent="0.35"/>
  <cols>
    <col min="1" max="1" width="17.1796875" style="39" customWidth="1"/>
    <col min="2" max="2" width="14.81640625" style="3" customWidth="1"/>
    <col min="3" max="3" width="16.54296875" style="3" customWidth="1"/>
    <col min="4" max="4" width="41.1796875" style="3" customWidth="1"/>
    <col min="5" max="5" width="55.54296875" style="17" customWidth="1"/>
    <col min="6" max="6" width="13.54296875" style="17" customWidth="1"/>
    <col min="7" max="7" width="17.1796875" style="17" customWidth="1"/>
    <col min="8" max="8" width="20.81640625" style="3" customWidth="1"/>
    <col min="9" max="9" width="18.54296875" style="3" customWidth="1"/>
    <col min="10" max="10" width="23" style="41" customWidth="1"/>
    <col min="11" max="11" width="19.453125" style="3" customWidth="1"/>
    <col min="12" max="12" width="24" style="3" customWidth="1"/>
    <col min="13" max="13" width="18.453125" style="3" bestFit="1" customWidth="1"/>
    <col min="14" max="14" width="16.81640625" style="3" bestFit="1" customWidth="1"/>
    <col min="15" max="15" width="15.54296875" style="3" bestFit="1" customWidth="1"/>
    <col min="16" max="16384" width="9.1796875" style="3"/>
  </cols>
  <sheetData>
    <row r="1" spans="1:11" x14ac:dyDescent="0.35">
      <c r="A1" s="88" t="s">
        <v>68</v>
      </c>
      <c r="D1" s="39"/>
      <c r="H1" s="32" t="s">
        <v>22</v>
      </c>
      <c r="I1" s="24"/>
      <c r="K1" s="24"/>
    </row>
    <row r="2" spans="1:11" x14ac:dyDescent="0.35">
      <c r="A2" s="18" t="s">
        <v>60</v>
      </c>
      <c r="D2" s="39"/>
      <c r="H2" s="24" t="s">
        <v>23</v>
      </c>
      <c r="I2" s="30"/>
      <c r="K2" s="30"/>
    </row>
    <row r="3" spans="1:11" x14ac:dyDescent="0.35">
      <c r="A3" s="18" t="s">
        <v>69</v>
      </c>
      <c r="D3" s="39"/>
      <c r="H3" s="24" t="s">
        <v>7</v>
      </c>
      <c r="I3" s="30"/>
      <c r="K3" s="30"/>
    </row>
    <row r="4" spans="1:11" x14ac:dyDescent="0.35">
      <c r="A4" s="18" t="s">
        <v>71</v>
      </c>
      <c r="D4" s="39"/>
      <c r="H4" s="24" t="s">
        <v>5</v>
      </c>
      <c r="I4" s="30"/>
      <c r="K4" s="30"/>
    </row>
    <row r="5" spans="1:11" x14ac:dyDescent="0.35">
      <c r="A5" s="18"/>
      <c r="D5" s="39"/>
      <c r="H5" s="25" t="s">
        <v>72</v>
      </c>
    </row>
    <row r="6" spans="1:11" x14ac:dyDescent="0.35">
      <c r="A6" s="139">
        <v>15204100000</v>
      </c>
      <c r="B6" s="139"/>
      <c r="D6" s="39"/>
      <c r="H6" s="25"/>
    </row>
    <row r="7" spans="1:11" x14ac:dyDescent="0.35">
      <c r="A7" s="140" t="s">
        <v>21</v>
      </c>
      <c r="B7" s="140"/>
      <c r="D7" s="39"/>
      <c r="H7" s="25"/>
    </row>
    <row r="8" spans="1:11" s="5" customFormat="1" ht="49.6" customHeight="1" x14ac:dyDescent="0.4">
      <c r="A8" s="141" t="s">
        <v>18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s="5" customFormat="1" ht="20.45" x14ac:dyDescent="0.4">
      <c r="A9" s="19"/>
      <c r="D9" s="20"/>
      <c r="E9" s="21"/>
      <c r="F9" s="26"/>
      <c r="G9" s="26"/>
      <c r="H9" s="20"/>
      <c r="I9" s="20"/>
      <c r="J9" s="42" t="s">
        <v>6</v>
      </c>
      <c r="K9" s="20"/>
    </row>
    <row r="10" spans="1:11" ht="18.8" customHeight="1" x14ac:dyDescent="0.35">
      <c r="A10" s="142" t="s">
        <v>8</v>
      </c>
      <c r="B10" s="142" t="s">
        <v>9</v>
      </c>
      <c r="C10" s="142" t="s">
        <v>4</v>
      </c>
      <c r="D10" s="144" t="s">
        <v>10</v>
      </c>
      <c r="E10" s="144" t="s">
        <v>11</v>
      </c>
      <c r="F10" s="144" t="s">
        <v>12</v>
      </c>
      <c r="G10" s="144" t="s">
        <v>13</v>
      </c>
      <c r="H10" s="144" t="s">
        <v>14</v>
      </c>
      <c r="I10" s="144" t="s">
        <v>15</v>
      </c>
      <c r="J10" s="43" t="s">
        <v>3</v>
      </c>
      <c r="K10" s="144" t="s">
        <v>16</v>
      </c>
    </row>
    <row r="11" spans="1:11" ht="178.55" customHeight="1" x14ac:dyDescent="0.35">
      <c r="A11" s="143"/>
      <c r="B11" s="143"/>
      <c r="C11" s="143"/>
      <c r="D11" s="145"/>
      <c r="E11" s="145"/>
      <c r="F11" s="145"/>
      <c r="G11" s="145"/>
      <c r="H11" s="145"/>
      <c r="I11" s="145"/>
      <c r="J11" s="43" t="s">
        <v>2</v>
      </c>
      <c r="K11" s="145"/>
    </row>
    <row r="12" spans="1:11" x14ac:dyDescent="0.35">
      <c r="A12" s="36">
        <v>1</v>
      </c>
      <c r="B12" s="36">
        <v>2</v>
      </c>
      <c r="C12" s="36">
        <v>3</v>
      </c>
      <c r="D12" s="37">
        <v>4</v>
      </c>
      <c r="E12" s="37">
        <v>5</v>
      </c>
      <c r="F12" s="27">
        <v>6</v>
      </c>
      <c r="G12" s="27">
        <v>7</v>
      </c>
      <c r="H12" s="37">
        <v>8</v>
      </c>
      <c r="I12" s="37">
        <v>9</v>
      </c>
      <c r="J12" s="44" t="s">
        <v>17</v>
      </c>
      <c r="K12" s="37">
        <v>10</v>
      </c>
    </row>
    <row r="13" spans="1:11" ht="23.25" customHeight="1" x14ac:dyDescent="0.35">
      <c r="A13" s="55" t="s">
        <v>26</v>
      </c>
      <c r="B13" s="55"/>
      <c r="C13" s="55"/>
      <c r="D13" s="146" t="s">
        <v>27</v>
      </c>
      <c r="E13" s="147"/>
      <c r="F13" s="40"/>
      <c r="G13" s="58"/>
      <c r="H13" s="60"/>
      <c r="I13" s="52">
        <f>I14</f>
        <v>729200</v>
      </c>
      <c r="J13" s="73">
        <f>J14</f>
        <v>729200</v>
      </c>
      <c r="K13" s="62"/>
    </row>
    <row r="14" spans="1:11" ht="20.3" customHeight="1" x14ac:dyDescent="0.35">
      <c r="A14" s="55" t="s">
        <v>28</v>
      </c>
      <c r="B14" s="55"/>
      <c r="C14" s="55"/>
      <c r="D14" s="146" t="s">
        <v>27</v>
      </c>
      <c r="E14" s="147"/>
      <c r="F14" s="40"/>
      <c r="G14" s="58"/>
      <c r="H14" s="60"/>
      <c r="I14" s="52">
        <f>I15+I16</f>
        <v>729200</v>
      </c>
      <c r="J14" s="73">
        <f>J15+J16</f>
        <v>729200</v>
      </c>
      <c r="K14" s="62"/>
    </row>
    <row r="15" spans="1:11" ht="124.15" x14ac:dyDescent="0.35">
      <c r="A15" s="1" t="s">
        <v>35</v>
      </c>
      <c r="B15" s="1" t="s">
        <v>36</v>
      </c>
      <c r="C15" s="1" t="s">
        <v>37</v>
      </c>
      <c r="D15" s="64" t="s">
        <v>38</v>
      </c>
      <c r="E15" s="64" t="s">
        <v>40</v>
      </c>
      <c r="F15" s="37" t="s">
        <v>39</v>
      </c>
      <c r="G15" s="59">
        <v>1490000</v>
      </c>
      <c r="H15" s="61">
        <v>0.71199999999999997</v>
      </c>
      <c r="I15" s="53">
        <v>429200</v>
      </c>
      <c r="J15" s="74">
        <v>429200</v>
      </c>
      <c r="K15" s="63">
        <v>1</v>
      </c>
    </row>
    <row r="16" spans="1:11" ht="56.95" customHeight="1" x14ac:dyDescent="0.35">
      <c r="A16" s="1" t="s">
        <v>29</v>
      </c>
      <c r="B16" s="1" t="s">
        <v>30</v>
      </c>
      <c r="C16" s="1" t="s">
        <v>31</v>
      </c>
      <c r="D16" s="65" t="s">
        <v>32</v>
      </c>
      <c r="E16" s="66" t="s">
        <v>33</v>
      </c>
      <c r="F16" s="37"/>
      <c r="G16" s="59"/>
      <c r="H16" s="61"/>
      <c r="I16" s="56">
        <v>300000</v>
      </c>
      <c r="J16" s="57">
        <v>300000</v>
      </c>
      <c r="K16" s="63"/>
    </row>
    <row r="17" spans="1:11" s="68" customFormat="1" ht="34.549999999999997" customHeight="1" x14ac:dyDescent="0.35">
      <c r="A17" s="55" t="s">
        <v>41</v>
      </c>
      <c r="B17" s="55"/>
      <c r="C17" s="55"/>
      <c r="D17" s="146" t="s">
        <v>42</v>
      </c>
      <c r="E17" s="147"/>
      <c r="F17" s="40"/>
      <c r="G17" s="58"/>
      <c r="H17" s="60"/>
      <c r="I17" s="67">
        <f>I18</f>
        <v>1295061</v>
      </c>
      <c r="J17" s="75">
        <f>J18</f>
        <v>0</v>
      </c>
      <c r="K17" s="62"/>
    </row>
    <row r="18" spans="1:11" s="68" customFormat="1" ht="36.799999999999997" customHeight="1" x14ac:dyDescent="0.35">
      <c r="A18" s="55" t="s">
        <v>43</v>
      </c>
      <c r="B18" s="55"/>
      <c r="C18" s="55"/>
      <c r="D18" s="146" t="s">
        <v>42</v>
      </c>
      <c r="E18" s="147"/>
      <c r="F18" s="40"/>
      <c r="G18" s="58"/>
      <c r="H18" s="60"/>
      <c r="I18" s="67">
        <f>I19+I20</f>
        <v>1295061</v>
      </c>
      <c r="J18" s="75">
        <f>J19+J20</f>
        <v>0</v>
      </c>
      <c r="K18" s="62"/>
    </row>
    <row r="19" spans="1:11" ht="56.95" customHeight="1" x14ac:dyDescent="0.35">
      <c r="A19" s="1" t="s">
        <v>45</v>
      </c>
      <c r="B19" s="1" t="s">
        <v>46</v>
      </c>
      <c r="C19" s="1" t="s">
        <v>47</v>
      </c>
      <c r="D19" s="69" t="s">
        <v>48</v>
      </c>
      <c r="E19" s="66" t="s">
        <v>44</v>
      </c>
      <c r="F19" s="37" t="s">
        <v>39</v>
      </c>
      <c r="G19" s="59">
        <v>995061</v>
      </c>
      <c r="H19" s="61"/>
      <c r="I19" s="53">
        <v>995061</v>
      </c>
      <c r="J19" s="70"/>
      <c r="K19" s="63"/>
    </row>
    <row r="20" spans="1:11" ht="36.799999999999997" customHeight="1" x14ac:dyDescent="0.35">
      <c r="A20" s="1" t="s">
        <v>49</v>
      </c>
      <c r="B20" s="1" t="s">
        <v>50</v>
      </c>
      <c r="C20" s="1" t="s">
        <v>47</v>
      </c>
      <c r="D20" s="69" t="s">
        <v>51</v>
      </c>
      <c r="E20" s="66" t="s">
        <v>52</v>
      </c>
      <c r="F20" s="37" t="s">
        <v>53</v>
      </c>
      <c r="G20" s="59"/>
      <c r="H20" s="61"/>
      <c r="I20" s="53">
        <v>300000</v>
      </c>
      <c r="J20" s="70"/>
      <c r="K20" s="63"/>
    </row>
    <row r="21" spans="1:11" s="68" customFormat="1" ht="36.799999999999997" customHeight="1" x14ac:dyDescent="0.35">
      <c r="A21" s="55" t="s">
        <v>54</v>
      </c>
      <c r="B21" s="55"/>
      <c r="C21" s="55"/>
      <c r="D21" s="146" t="s">
        <v>56</v>
      </c>
      <c r="E21" s="147"/>
      <c r="F21" s="40"/>
      <c r="G21" s="58"/>
      <c r="H21" s="60"/>
      <c r="I21" s="52">
        <f>I22</f>
        <v>2653584</v>
      </c>
      <c r="J21" s="73">
        <f>J22</f>
        <v>2000000</v>
      </c>
      <c r="K21" s="62"/>
    </row>
    <row r="22" spans="1:11" s="68" customFormat="1" ht="38.299999999999997" customHeight="1" x14ac:dyDescent="0.35">
      <c r="A22" s="55" t="s">
        <v>55</v>
      </c>
      <c r="B22" s="55"/>
      <c r="C22" s="55"/>
      <c r="D22" s="146" t="s">
        <v>56</v>
      </c>
      <c r="E22" s="147"/>
      <c r="F22" s="40"/>
      <c r="G22" s="58"/>
      <c r="H22" s="60"/>
      <c r="I22" s="52">
        <f>I23</f>
        <v>2653584</v>
      </c>
      <c r="J22" s="72">
        <f>J23</f>
        <v>2000000</v>
      </c>
      <c r="K22" s="62"/>
    </row>
    <row r="23" spans="1:11" ht="72" customHeight="1" x14ac:dyDescent="0.35">
      <c r="A23" s="1" t="s">
        <v>58</v>
      </c>
      <c r="B23" s="1" t="s">
        <v>30</v>
      </c>
      <c r="C23" s="1" t="s">
        <v>31</v>
      </c>
      <c r="D23" s="65" t="s">
        <v>32</v>
      </c>
      <c r="E23" s="87" t="s">
        <v>67</v>
      </c>
      <c r="F23" s="37"/>
      <c r="G23" s="59"/>
      <c r="H23" s="61"/>
      <c r="I23" s="53">
        <f>I24+I25+I26</f>
        <v>2653584</v>
      </c>
      <c r="J23" s="53">
        <f>J24+J25+J26</f>
        <v>2000000</v>
      </c>
      <c r="K23" s="63"/>
    </row>
    <row r="24" spans="1:11" ht="64.5" customHeight="1" x14ac:dyDescent="0.35">
      <c r="A24" s="1"/>
      <c r="B24" s="1"/>
      <c r="C24" s="1"/>
      <c r="D24" s="65"/>
      <c r="E24" s="71" t="s">
        <v>57</v>
      </c>
      <c r="F24" s="37" t="s">
        <v>59</v>
      </c>
      <c r="G24" s="59">
        <v>217029540</v>
      </c>
      <c r="H24" s="61">
        <v>0.6</v>
      </c>
      <c r="I24" s="53">
        <v>29215</v>
      </c>
      <c r="J24" s="70"/>
      <c r="K24" s="63"/>
    </row>
    <row r="25" spans="1:11" ht="106.4" x14ac:dyDescent="0.35">
      <c r="A25" s="1"/>
      <c r="B25" s="1"/>
      <c r="C25" s="1"/>
      <c r="D25" s="65"/>
      <c r="E25" s="79" t="s">
        <v>63</v>
      </c>
      <c r="F25" s="37" t="s">
        <v>39</v>
      </c>
      <c r="G25" s="59">
        <f>950000+147906</f>
        <v>1097906</v>
      </c>
      <c r="H25" s="61">
        <v>0.43099999999999999</v>
      </c>
      <c r="I25" s="53">
        <f>147906+476463</f>
        <v>624369</v>
      </c>
      <c r="J25" s="74"/>
      <c r="K25" s="63">
        <v>1</v>
      </c>
    </row>
    <row r="26" spans="1:11" ht="106.4" x14ac:dyDescent="0.35">
      <c r="A26" s="1"/>
      <c r="B26" s="1"/>
      <c r="C26" s="1"/>
      <c r="D26" s="65"/>
      <c r="E26" s="79" t="s">
        <v>70</v>
      </c>
      <c r="F26" s="37"/>
      <c r="G26" s="59"/>
      <c r="H26" s="61"/>
      <c r="I26" s="92">
        <f>1840000+160000</f>
        <v>2000000</v>
      </c>
      <c r="J26" s="93">
        <v>2000000</v>
      </c>
      <c r="K26" s="92"/>
    </row>
    <row r="27" spans="1:11" x14ac:dyDescent="0.35">
      <c r="A27" s="22"/>
      <c r="B27" s="1"/>
      <c r="C27" s="1"/>
      <c r="D27" s="4"/>
      <c r="E27" s="23" t="s">
        <v>1</v>
      </c>
      <c r="F27" s="37"/>
      <c r="G27" s="59"/>
      <c r="H27" s="60"/>
      <c r="I27" s="54">
        <f>I13+I17+I21</f>
        <v>4677845</v>
      </c>
      <c r="J27" s="72">
        <f>J13+J17+J21</f>
        <v>2729200</v>
      </c>
      <c r="K27" s="60"/>
    </row>
    <row r="28" spans="1:11" x14ac:dyDescent="0.35">
      <c r="A28" s="6"/>
      <c r="B28" s="7"/>
      <c r="C28" s="7"/>
      <c r="D28" s="8"/>
      <c r="E28" s="9"/>
      <c r="F28" s="12"/>
      <c r="G28" s="12"/>
      <c r="H28" s="10"/>
      <c r="I28" s="10"/>
      <c r="J28" s="47"/>
      <c r="K28" s="10"/>
    </row>
    <row r="29" spans="1:11" x14ac:dyDescent="0.35">
      <c r="A29" s="6"/>
      <c r="B29" s="7"/>
      <c r="C29" s="7"/>
      <c r="D29" s="11" t="s">
        <v>19</v>
      </c>
      <c r="E29" s="12"/>
      <c r="F29" s="12"/>
      <c r="G29" s="12"/>
      <c r="H29" s="13" t="s">
        <v>0</v>
      </c>
      <c r="I29" s="13"/>
      <c r="J29" s="48"/>
      <c r="K29" s="13"/>
    </row>
    <row r="30" spans="1:11" x14ac:dyDescent="0.35">
      <c r="A30" s="51" t="s">
        <v>20</v>
      </c>
      <c r="B30" s="51"/>
      <c r="D30" s="24"/>
      <c r="E30" s="24"/>
      <c r="F30" s="39"/>
      <c r="G30" s="39"/>
      <c r="H30" s="14"/>
    </row>
    <row r="31" spans="1:11" x14ac:dyDescent="0.35">
      <c r="E31" s="15"/>
      <c r="F31" s="15"/>
      <c r="G31" s="15"/>
      <c r="H31" s="16"/>
      <c r="I31" s="16"/>
      <c r="J31" s="49"/>
      <c r="K31" s="16"/>
    </row>
  </sheetData>
  <mergeCells count="19">
    <mergeCell ref="D18:E18"/>
    <mergeCell ref="D21:E21"/>
    <mergeCell ref="D22:E22"/>
    <mergeCell ref="H10:H11"/>
    <mergeCell ref="I10:I11"/>
    <mergeCell ref="K10:K11"/>
    <mergeCell ref="D13:E13"/>
    <mergeCell ref="D14:E14"/>
    <mergeCell ref="D17:E17"/>
    <mergeCell ref="A6:B6"/>
    <mergeCell ref="A7:B7"/>
    <mergeCell ref="A8:K8"/>
    <mergeCell ref="A10:A11"/>
    <mergeCell ref="B10:B11"/>
    <mergeCell ref="C10:C11"/>
    <mergeCell ref="D10:D11"/>
    <mergeCell ref="E10:E11"/>
    <mergeCell ref="F10:F11"/>
    <mergeCell ref="G10:G11"/>
  </mergeCells>
  <pageMargins left="0.62992125984251968" right="0.19685039370078741" top="0.19685039370078741" bottom="0.19685039370078741" header="0.19685039370078741" footer="0.19685039370078741"/>
  <pageSetup paperSize="9" scale="54" fitToHeight="8" orientation="landscape" r:id="rId1"/>
  <rowBreaks count="1" manualBreakCount="1">
    <brk id="26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F1" zoomScale="80" zoomScaleNormal="80" workbookViewId="0">
      <selection activeCell="I6" sqref="I6"/>
    </sheetView>
  </sheetViews>
  <sheetFormatPr defaultColWidth="9.1796875" defaultRowHeight="17.75" x14ac:dyDescent="0.35"/>
  <cols>
    <col min="1" max="1" width="16.54296875" style="76" customWidth="1"/>
    <col min="2" max="2" width="16.81640625" style="76" customWidth="1"/>
    <col min="3" max="3" width="17.26953125" style="76" customWidth="1"/>
    <col min="4" max="4" width="40.1796875" style="76" customWidth="1"/>
    <col min="5" max="5" width="51.453125" style="76" customWidth="1"/>
    <col min="6" max="6" width="16.1796875" style="76" customWidth="1"/>
    <col min="7" max="7" width="16.81640625" style="76" customWidth="1"/>
    <col min="8" max="8" width="12.7265625" style="76" customWidth="1"/>
    <col min="9" max="9" width="23.7265625" style="76" customWidth="1"/>
    <col min="10" max="10" width="20.453125" style="76" customWidth="1"/>
    <col min="11" max="11" width="19.7265625" style="76" customWidth="1"/>
    <col min="12" max="16384" width="9.1796875" style="76"/>
  </cols>
  <sheetData>
    <row r="1" spans="1:11" x14ac:dyDescent="0.35">
      <c r="I1" s="3" t="s">
        <v>88</v>
      </c>
    </row>
    <row r="2" spans="1:11" x14ac:dyDescent="0.35">
      <c r="I2" s="3" t="s">
        <v>23</v>
      </c>
    </row>
    <row r="3" spans="1:11" x14ac:dyDescent="0.35">
      <c r="I3" s="3" t="s">
        <v>7</v>
      </c>
    </row>
    <row r="4" spans="1:11" x14ac:dyDescent="0.35">
      <c r="I4" s="3" t="s">
        <v>5</v>
      </c>
    </row>
    <row r="5" spans="1:11" x14ac:dyDescent="0.35">
      <c r="G5" s="77"/>
      <c r="H5" s="77"/>
      <c r="I5" s="3" t="s">
        <v>99</v>
      </c>
      <c r="K5" s="77"/>
    </row>
    <row r="6" spans="1:11" x14ac:dyDescent="0.35">
      <c r="G6" s="77"/>
      <c r="H6" s="77"/>
      <c r="K6" s="77"/>
    </row>
    <row r="7" spans="1:11" x14ac:dyDescent="0.35">
      <c r="E7" s="78"/>
      <c r="G7" s="77"/>
      <c r="H7" s="77"/>
      <c r="K7" s="77"/>
    </row>
    <row r="8" spans="1:11" ht="50.25" customHeight="1" x14ac:dyDescent="0.35">
      <c r="A8" s="150" t="s">
        <v>61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</row>
    <row r="9" spans="1:11" ht="50.25" customHeight="1" x14ac:dyDescent="0.35">
      <c r="A9" s="151" t="s">
        <v>8</v>
      </c>
      <c r="B9" s="151" t="s">
        <v>9</v>
      </c>
      <c r="C9" s="151" t="s">
        <v>4</v>
      </c>
      <c r="D9" s="148" t="s">
        <v>10</v>
      </c>
      <c r="E9" s="148" t="s">
        <v>11</v>
      </c>
      <c r="F9" s="148" t="s">
        <v>12</v>
      </c>
      <c r="G9" s="148" t="s">
        <v>13</v>
      </c>
      <c r="H9" s="148" t="s">
        <v>14</v>
      </c>
      <c r="I9" s="148" t="s">
        <v>15</v>
      </c>
      <c r="J9" s="104" t="s">
        <v>3</v>
      </c>
      <c r="K9" s="148" t="s">
        <v>16</v>
      </c>
    </row>
    <row r="10" spans="1:11" ht="134.19999999999999" customHeight="1" x14ac:dyDescent="0.35">
      <c r="A10" s="152"/>
      <c r="B10" s="152"/>
      <c r="C10" s="152"/>
      <c r="D10" s="149"/>
      <c r="E10" s="149"/>
      <c r="F10" s="149"/>
      <c r="G10" s="149"/>
      <c r="H10" s="149"/>
      <c r="I10" s="149"/>
      <c r="J10" s="104" t="s">
        <v>2</v>
      </c>
      <c r="K10" s="149"/>
    </row>
    <row r="11" spans="1:11" ht="18" customHeight="1" x14ac:dyDescent="0.35">
      <c r="A11" s="36">
        <v>1</v>
      </c>
      <c r="B11" s="36">
        <v>2</v>
      </c>
      <c r="C11" s="36">
        <v>3</v>
      </c>
      <c r="D11" s="37">
        <v>4</v>
      </c>
      <c r="E11" s="37">
        <v>5</v>
      </c>
      <c r="F11" s="27">
        <v>6</v>
      </c>
      <c r="G11" s="27">
        <v>7</v>
      </c>
      <c r="H11" s="37">
        <v>8</v>
      </c>
      <c r="I11" s="37">
        <v>9</v>
      </c>
      <c r="J11" s="105" t="s">
        <v>17</v>
      </c>
      <c r="K11" s="37">
        <v>10</v>
      </c>
    </row>
    <row r="12" spans="1:11" ht="27.8" customHeight="1" x14ac:dyDescent="0.35">
      <c r="A12" s="94" t="s">
        <v>73</v>
      </c>
      <c r="B12" s="94"/>
      <c r="C12" s="94"/>
      <c r="D12" s="137" t="s">
        <v>74</v>
      </c>
      <c r="E12" s="138"/>
      <c r="F12" s="40"/>
      <c r="G12" s="58"/>
      <c r="H12" s="60"/>
      <c r="I12" s="108">
        <f>I13</f>
        <v>4997600</v>
      </c>
      <c r="J12" s="109">
        <f>J13</f>
        <v>4997600</v>
      </c>
      <c r="K12" s="90"/>
    </row>
    <row r="13" spans="1:11" ht="26.2" customHeight="1" x14ac:dyDescent="0.35">
      <c r="A13" s="94" t="s">
        <v>75</v>
      </c>
      <c r="B13" s="94"/>
      <c r="C13" s="94"/>
      <c r="D13" s="137" t="s">
        <v>74</v>
      </c>
      <c r="E13" s="138"/>
      <c r="F13" s="40"/>
      <c r="G13" s="58"/>
      <c r="H13" s="60"/>
      <c r="I13" s="108">
        <f>I14+I31+I16</f>
        <v>4997600</v>
      </c>
      <c r="J13" s="109">
        <f>J14+J16</f>
        <v>4997600</v>
      </c>
      <c r="K13" s="90"/>
    </row>
    <row r="14" spans="1:11" ht="149.25" customHeight="1" x14ac:dyDescent="0.35">
      <c r="A14" s="120" t="s">
        <v>76</v>
      </c>
      <c r="B14" s="120" t="s">
        <v>77</v>
      </c>
      <c r="C14" s="120" t="s">
        <v>78</v>
      </c>
      <c r="D14" s="66" t="s">
        <v>79</v>
      </c>
      <c r="E14" s="121" t="s">
        <v>67</v>
      </c>
      <c r="F14" s="37"/>
      <c r="G14" s="59"/>
      <c r="H14" s="61"/>
      <c r="I14" s="110">
        <v>0</v>
      </c>
      <c r="J14" s="111">
        <v>0</v>
      </c>
      <c r="K14" s="92"/>
    </row>
    <row r="15" spans="1:11" s="136" customFormat="1" ht="209.95" customHeight="1" x14ac:dyDescent="0.35">
      <c r="A15" s="129"/>
      <c r="B15" s="129"/>
      <c r="C15" s="129"/>
      <c r="D15" s="130"/>
      <c r="E15" s="131" t="s">
        <v>80</v>
      </c>
      <c r="F15" s="96"/>
      <c r="G15" s="132"/>
      <c r="H15" s="102"/>
      <c r="I15" s="133">
        <v>1845000</v>
      </c>
      <c r="J15" s="134">
        <v>1845000</v>
      </c>
      <c r="K15" s="135"/>
    </row>
    <row r="16" spans="1:11" ht="54" customHeight="1" x14ac:dyDescent="0.35">
      <c r="A16" s="1" t="s">
        <v>92</v>
      </c>
      <c r="B16" s="1" t="s">
        <v>93</v>
      </c>
      <c r="C16" s="1" t="s">
        <v>94</v>
      </c>
      <c r="D16" s="65" t="s">
        <v>95</v>
      </c>
      <c r="E16" s="107" t="s">
        <v>96</v>
      </c>
      <c r="F16" s="27"/>
      <c r="G16" s="27"/>
      <c r="H16" s="37"/>
      <c r="I16" s="112">
        <f>45000+4952600</f>
        <v>4997600</v>
      </c>
      <c r="J16" s="115">
        <f>45000+4952600</f>
        <v>4997600</v>
      </c>
      <c r="K16" s="92"/>
    </row>
    <row r="17" spans="1:11" x14ac:dyDescent="0.35">
      <c r="A17" s="55" t="s">
        <v>81</v>
      </c>
      <c r="B17" s="55"/>
      <c r="C17" s="55"/>
      <c r="D17" s="153" t="s">
        <v>82</v>
      </c>
      <c r="E17" s="154"/>
      <c r="F17" s="96"/>
      <c r="G17" s="27"/>
      <c r="H17" s="37"/>
      <c r="I17" s="113">
        <f>I18</f>
        <v>42800</v>
      </c>
      <c r="J17" s="114">
        <f>J18</f>
        <v>42800</v>
      </c>
      <c r="K17" s="37"/>
    </row>
    <row r="18" spans="1:11" x14ac:dyDescent="0.35">
      <c r="A18" s="55" t="s">
        <v>83</v>
      </c>
      <c r="B18" s="55"/>
      <c r="C18" s="55"/>
      <c r="D18" s="153" t="s">
        <v>82</v>
      </c>
      <c r="E18" s="154"/>
      <c r="F18" s="96"/>
      <c r="G18" s="27"/>
      <c r="H18" s="37"/>
      <c r="I18" s="113">
        <f>I19</f>
        <v>42800</v>
      </c>
      <c r="J18" s="114">
        <f>J19</f>
        <v>42800</v>
      </c>
      <c r="K18" s="37"/>
    </row>
    <row r="19" spans="1:11" ht="35.5" x14ac:dyDescent="0.35">
      <c r="A19" s="97" t="s">
        <v>84</v>
      </c>
      <c r="B19" s="97" t="s">
        <v>85</v>
      </c>
      <c r="C19" s="97" t="s">
        <v>86</v>
      </c>
      <c r="D19" s="98" t="s">
        <v>87</v>
      </c>
      <c r="E19" s="79" t="s">
        <v>67</v>
      </c>
      <c r="F19" s="96"/>
      <c r="G19" s="27"/>
      <c r="H19" s="37"/>
      <c r="I19" s="112">
        <v>42800</v>
      </c>
      <c r="J19" s="115">
        <v>42800</v>
      </c>
      <c r="K19" s="37"/>
    </row>
    <row r="20" spans="1:11" ht="106.4" x14ac:dyDescent="0.35">
      <c r="A20" s="55"/>
      <c r="B20" s="55"/>
      <c r="C20" s="55"/>
      <c r="D20" s="99"/>
      <c r="E20" s="103" t="s">
        <v>90</v>
      </c>
      <c r="F20" s="100" t="s">
        <v>53</v>
      </c>
      <c r="G20" s="101"/>
      <c r="H20" s="102"/>
      <c r="I20" s="116">
        <v>212173.71</v>
      </c>
      <c r="J20" s="117">
        <v>212173.71</v>
      </c>
      <c r="K20" s="37"/>
    </row>
    <row r="21" spans="1:11" ht="124.15" x14ac:dyDescent="0.35">
      <c r="A21" s="55"/>
      <c r="B21" s="55"/>
      <c r="C21" s="55"/>
      <c r="D21" s="99"/>
      <c r="E21" s="103" t="s">
        <v>89</v>
      </c>
      <c r="F21" s="100" t="s">
        <v>53</v>
      </c>
      <c r="G21" s="101"/>
      <c r="H21" s="102"/>
      <c r="I21" s="116">
        <v>250000</v>
      </c>
      <c r="J21" s="117">
        <v>250000</v>
      </c>
      <c r="K21" s="37"/>
    </row>
    <row r="22" spans="1:11" ht="36.799999999999997" customHeight="1" x14ac:dyDescent="0.35">
      <c r="A22" s="55" t="s">
        <v>41</v>
      </c>
      <c r="B22" s="55"/>
      <c r="C22" s="55"/>
      <c r="D22" s="153" t="s">
        <v>42</v>
      </c>
      <c r="E22" s="154"/>
      <c r="F22" s="100"/>
      <c r="G22" s="101"/>
      <c r="H22" s="102"/>
      <c r="I22" s="125">
        <f>I23</f>
        <v>3500000</v>
      </c>
      <c r="J22" s="126">
        <v>3500000</v>
      </c>
      <c r="K22" s="37"/>
    </row>
    <row r="23" spans="1:11" ht="41.25" customHeight="1" x14ac:dyDescent="0.35">
      <c r="A23" s="55" t="s">
        <v>43</v>
      </c>
      <c r="B23" s="55"/>
      <c r="C23" s="55"/>
      <c r="D23" s="153" t="s">
        <v>42</v>
      </c>
      <c r="E23" s="154"/>
      <c r="F23" s="100"/>
      <c r="G23" s="101"/>
      <c r="H23" s="102"/>
      <c r="I23" s="125">
        <f>I24</f>
        <v>3500000</v>
      </c>
      <c r="J23" s="126">
        <v>3500000</v>
      </c>
      <c r="K23" s="37"/>
    </row>
    <row r="24" spans="1:11" ht="53.2" x14ac:dyDescent="0.35">
      <c r="A24" s="122" t="s">
        <v>45</v>
      </c>
      <c r="B24" s="122" t="s">
        <v>46</v>
      </c>
      <c r="C24" s="122" t="s">
        <v>47</v>
      </c>
      <c r="D24" s="123" t="s">
        <v>48</v>
      </c>
      <c r="E24" s="124" t="s">
        <v>97</v>
      </c>
      <c r="F24" s="100"/>
      <c r="G24" s="101"/>
      <c r="H24" s="102"/>
      <c r="I24" s="127">
        <v>3500000</v>
      </c>
      <c r="J24" s="128">
        <v>3500000</v>
      </c>
      <c r="K24" s="37"/>
    </row>
    <row r="25" spans="1:11" ht="37.5" customHeight="1" x14ac:dyDescent="0.35">
      <c r="A25" s="55" t="s">
        <v>54</v>
      </c>
      <c r="B25" s="55"/>
      <c r="C25" s="55"/>
      <c r="D25" s="146" t="s">
        <v>56</v>
      </c>
      <c r="E25" s="147"/>
      <c r="F25" s="37"/>
      <c r="G25" s="59"/>
      <c r="H25" s="61"/>
      <c r="I25" s="108">
        <f t="shared" ref="I25:I26" si="0">I26</f>
        <v>0</v>
      </c>
      <c r="J25" s="109"/>
      <c r="K25" s="92"/>
    </row>
    <row r="26" spans="1:11" ht="37.5" customHeight="1" x14ac:dyDescent="0.35">
      <c r="A26" s="55" t="s">
        <v>55</v>
      </c>
      <c r="B26" s="55"/>
      <c r="C26" s="55"/>
      <c r="D26" s="146" t="s">
        <v>56</v>
      </c>
      <c r="E26" s="147"/>
      <c r="F26" s="37"/>
      <c r="G26" s="59"/>
      <c r="H26" s="61"/>
      <c r="I26" s="108">
        <f t="shared" si="0"/>
        <v>0</v>
      </c>
      <c r="J26" s="109"/>
      <c r="K26" s="92"/>
    </row>
    <row r="27" spans="1:11" ht="53.2" x14ac:dyDescent="0.35">
      <c r="A27" s="1" t="s">
        <v>58</v>
      </c>
      <c r="B27" s="1" t="s">
        <v>30</v>
      </c>
      <c r="C27" s="1" t="s">
        <v>31</v>
      </c>
      <c r="D27" s="65" t="s">
        <v>32</v>
      </c>
      <c r="E27" s="87" t="s">
        <v>98</v>
      </c>
      <c r="F27" s="37"/>
      <c r="G27" s="59"/>
      <c r="H27" s="61"/>
      <c r="I27" s="110">
        <v>0</v>
      </c>
      <c r="J27" s="111"/>
      <c r="K27" s="92"/>
    </row>
    <row r="28" spans="1:11" ht="53.2" x14ac:dyDescent="0.35">
      <c r="A28" s="95"/>
      <c r="B28" s="95"/>
      <c r="C28" s="95"/>
      <c r="D28" s="38"/>
      <c r="E28" s="79" t="s">
        <v>91</v>
      </c>
      <c r="F28" s="37"/>
      <c r="G28" s="59"/>
      <c r="H28" s="61"/>
      <c r="I28" s="110">
        <f>571592</f>
        <v>571592</v>
      </c>
      <c r="J28" s="111"/>
      <c r="K28" s="92"/>
    </row>
    <row r="29" spans="1:11" s="3" customFormat="1" x14ac:dyDescent="0.35">
      <c r="A29" s="22"/>
      <c r="B29" s="1"/>
      <c r="C29" s="1"/>
      <c r="D29" s="4"/>
      <c r="E29" s="23" t="s">
        <v>1</v>
      </c>
      <c r="F29" s="37"/>
      <c r="G29" s="59"/>
      <c r="H29" s="60"/>
      <c r="I29" s="118">
        <f>I12+I17+I22+I25</f>
        <v>8540400</v>
      </c>
      <c r="J29" s="119">
        <f>J12+J17+J22+J25</f>
        <v>8540400</v>
      </c>
      <c r="K29" s="29"/>
    </row>
    <row r="30" spans="1:11" s="3" customFormat="1" x14ac:dyDescent="0.35">
      <c r="A30" s="6"/>
      <c r="B30" s="7"/>
      <c r="C30" s="7"/>
      <c r="D30" s="8"/>
      <c r="E30" s="9"/>
      <c r="F30" s="80"/>
      <c r="G30" s="81"/>
      <c r="H30" s="82"/>
      <c r="I30" s="83"/>
      <c r="J30" s="83"/>
      <c r="K30" s="82"/>
    </row>
    <row r="31" spans="1:11" s="85" customFormat="1" x14ac:dyDescent="0.35">
      <c r="D31" s="85" t="s">
        <v>19</v>
      </c>
      <c r="G31" s="85" t="s">
        <v>65</v>
      </c>
      <c r="I31" s="106"/>
    </row>
    <row r="33" spans="1:10" x14ac:dyDescent="0.35">
      <c r="A33" s="85"/>
      <c r="I33" s="89">
        <f>I12+I17+I25+I22</f>
        <v>8540400</v>
      </c>
    </row>
    <row r="34" spans="1:10" x14ac:dyDescent="0.35">
      <c r="I34" s="89"/>
      <c r="J34" s="89"/>
    </row>
  </sheetData>
  <mergeCells count="19">
    <mergeCell ref="D17:E17"/>
    <mergeCell ref="D18:E18"/>
    <mergeCell ref="D25:E25"/>
    <mergeCell ref="D26:E26"/>
    <mergeCell ref="K9:K10"/>
    <mergeCell ref="D12:E12"/>
    <mergeCell ref="D13:E13"/>
    <mergeCell ref="D22:E22"/>
    <mergeCell ref="D23:E23"/>
    <mergeCell ref="A8:K8"/>
    <mergeCell ref="A9:A10"/>
    <mergeCell ref="B9:B10"/>
    <mergeCell ref="C9:C10"/>
    <mergeCell ref="D9:D10"/>
    <mergeCell ref="E9:E10"/>
    <mergeCell ref="F9:F10"/>
    <mergeCell ref="G9:G10"/>
    <mergeCell ref="H9:H10"/>
    <mergeCell ref="I9:I10"/>
  </mergeCells>
  <pageMargins left="0.70866141732283472" right="0.31496062992125984" top="0.59055118110236227" bottom="0.23622047244094491" header="0.31496062992125984" footer="0.19685039370078741"/>
  <pageSetup paperSize="9" scale="54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Лист1</vt:lpstr>
      <vt:lpstr>2020</vt:lpstr>
      <vt:lpstr>лютий</vt:lpstr>
      <vt:lpstr>березень</vt:lpstr>
      <vt:lpstr>зі змінами березня</vt:lpstr>
      <vt:lpstr>червень</vt:lpstr>
      <vt:lpstr>зі змінами червня</vt:lpstr>
      <vt:lpstr>вересень</vt:lpstr>
      <vt:lpstr>березень!Заголовки_для_печати</vt:lpstr>
      <vt:lpstr>вересень!Заголовки_для_печати</vt:lpstr>
      <vt:lpstr>'зі змінами березня'!Заголовки_для_печати</vt:lpstr>
      <vt:lpstr>'зі змінами червня'!Заголовки_для_печати</vt:lpstr>
      <vt:lpstr>лютий!Заголовки_для_печати</vt:lpstr>
      <vt:lpstr>червень!Заголовки_для_печати</vt:lpstr>
      <vt:lpstr>'зі змінами березня'!Область_печати</vt:lpstr>
      <vt:lpstr>'зі змінами червня'!Область_печати</vt:lpstr>
    </vt:vector>
  </TitlesOfParts>
  <Company>УКХиЭ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Oksana</cp:lastModifiedBy>
  <cp:lastPrinted>2020-09-03T14:29:09Z</cp:lastPrinted>
  <dcterms:created xsi:type="dcterms:W3CDTF">2005-08-15T04:40:30Z</dcterms:created>
  <dcterms:modified xsi:type="dcterms:W3CDTF">2020-09-11T12:06:05Z</dcterms:modified>
</cp:coreProperties>
</file>