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7680" windowHeight="9105" tabRatio="599"/>
  </bookViews>
  <sheets>
    <sheet name="2021" sheetId="2" r:id="rId1"/>
  </sheets>
  <definedNames>
    <definedName name="_xlnm.Print_Titles" localSheetId="0">'2021'!$7:$8</definedName>
    <definedName name="_xlnm.Print_Area" localSheetId="0">'2021'!$A$1:$N$70</definedName>
  </definedNames>
  <calcPr calcId="144525"/>
</workbook>
</file>

<file path=xl/calcChain.xml><?xml version="1.0" encoding="utf-8"?>
<calcChain xmlns="http://schemas.openxmlformats.org/spreadsheetml/2006/main">
  <c r="F54" i="2" l="1"/>
  <c r="G54" i="2"/>
  <c r="H54" i="2"/>
  <c r="I54" i="2"/>
  <c r="J54" i="2"/>
  <c r="K54" i="2"/>
  <c r="L54" i="2"/>
  <c r="M54" i="2"/>
  <c r="E54" i="2"/>
  <c r="N57" i="2"/>
  <c r="N16" i="2"/>
  <c r="N42" i="2"/>
  <c r="M31" i="2" l="1"/>
  <c r="L31" i="2"/>
  <c r="K31" i="2"/>
  <c r="J31" i="2"/>
  <c r="I31" i="2"/>
  <c r="H31" i="2"/>
  <c r="G31" i="2"/>
  <c r="F31" i="2"/>
  <c r="E31" i="2"/>
  <c r="G58" i="2"/>
  <c r="H58" i="2"/>
  <c r="I58" i="2"/>
  <c r="J58" i="2"/>
  <c r="K58" i="2"/>
  <c r="L58" i="2"/>
  <c r="M58" i="2"/>
  <c r="F58" i="2"/>
  <c r="E58" i="2"/>
  <c r="N59" i="2"/>
  <c r="N60" i="2"/>
  <c r="N61" i="2"/>
  <c r="N62" i="2"/>
  <c r="N63" i="2"/>
  <c r="N64" i="2"/>
  <c r="N65" i="2"/>
  <c r="N66" i="2"/>
  <c r="N55" i="2"/>
  <c r="N56" i="2"/>
  <c r="G51" i="2"/>
  <c r="H51" i="2"/>
  <c r="I51" i="2"/>
  <c r="J51" i="2"/>
  <c r="K51" i="2"/>
  <c r="L51" i="2"/>
  <c r="M51" i="2"/>
  <c r="F51" i="2"/>
  <c r="E51" i="2"/>
  <c r="N52" i="2"/>
  <c r="N53" i="2"/>
  <c r="N50" i="2"/>
  <c r="N49" i="2"/>
  <c r="G43" i="2"/>
  <c r="H43" i="2"/>
  <c r="I43" i="2"/>
  <c r="J43" i="2"/>
  <c r="K43" i="2"/>
  <c r="L43" i="2"/>
  <c r="M43" i="2"/>
  <c r="F43" i="2"/>
  <c r="E43" i="2"/>
  <c r="N44" i="2"/>
  <c r="N45" i="2"/>
  <c r="N46" i="2"/>
  <c r="N47" i="2"/>
  <c r="N48" i="2"/>
  <c r="N32" i="2"/>
  <c r="N33" i="2"/>
  <c r="N34" i="2"/>
  <c r="N35" i="2"/>
  <c r="N36" i="2"/>
  <c r="N37" i="2"/>
  <c r="N38" i="2"/>
  <c r="N39" i="2"/>
  <c r="N40" i="2"/>
  <c r="N41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G17" i="2"/>
  <c r="H17" i="2"/>
  <c r="I17" i="2"/>
  <c r="J17" i="2"/>
  <c r="K17" i="2"/>
  <c r="L17" i="2"/>
  <c r="M17" i="2"/>
  <c r="F17" i="2"/>
  <c r="E17" i="2"/>
  <c r="N11" i="2"/>
  <c r="N12" i="2"/>
  <c r="N13" i="2"/>
  <c r="N14" i="2"/>
  <c r="N10" i="2"/>
  <c r="G9" i="2"/>
  <c r="H9" i="2"/>
  <c r="I9" i="2"/>
  <c r="J9" i="2"/>
  <c r="K9" i="2"/>
  <c r="L9" i="2"/>
  <c r="M9" i="2"/>
  <c r="F9" i="2"/>
  <c r="E9" i="2"/>
  <c r="N54" i="2" l="1"/>
  <c r="H15" i="2"/>
  <c r="H67" i="2" s="1"/>
  <c r="G15" i="2"/>
  <c r="G67" i="2" s="1"/>
  <c r="I15" i="2"/>
  <c r="I67" i="2" s="1"/>
  <c r="L15" i="2"/>
  <c r="L67" i="2" s="1"/>
  <c r="J15" i="2"/>
  <c r="J67" i="2" s="1"/>
  <c r="K15" i="2"/>
  <c r="K67" i="2" s="1"/>
  <c r="M15" i="2"/>
  <c r="M67" i="2" s="1"/>
  <c r="N31" i="2"/>
  <c r="E15" i="2"/>
  <c r="E67" i="2" s="1"/>
  <c r="F15" i="2"/>
  <c r="F67" i="2" s="1"/>
  <c r="N58" i="2"/>
  <c r="N51" i="2"/>
  <c r="N43" i="2"/>
  <c r="N17" i="2"/>
  <c r="N9" i="2"/>
  <c r="N15" i="2" l="1"/>
  <c r="N67" i="2" s="1"/>
</calcChain>
</file>

<file path=xl/sharedStrings.xml><?xml version="1.0" encoding="utf-8"?>
<sst xmlns="http://schemas.openxmlformats.org/spreadsheetml/2006/main" count="141" uniqueCount="112">
  <si>
    <t>Всього</t>
  </si>
  <si>
    <t xml:space="preserve"> </t>
  </si>
  <si>
    <t>Дитячий стадіон "Шкільний"</t>
  </si>
  <si>
    <t>Гкал</t>
  </si>
  <si>
    <t>Куб. метр</t>
  </si>
  <si>
    <t>Будинок дитячої та юнацької творчості</t>
  </si>
  <si>
    <t>Центр науково-технічної творчості учнівської молоді</t>
  </si>
  <si>
    <t>Центр еколого-натуралістичної творчості учнівської молоді</t>
  </si>
  <si>
    <t>Чорноморській  міський центр соціальних служб для сім'ї, дітей та молоді</t>
  </si>
  <si>
    <t>Код програмної класифікації видатків та кредитування місцевих бюджетів</t>
  </si>
  <si>
    <t>Код ФКВКБ</t>
  </si>
  <si>
    <t>0111</t>
  </si>
  <si>
    <t>0921</t>
  </si>
  <si>
    <t>0910</t>
  </si>
  <si>
    <t>0922</t>
  </si>
  <si>
    <t>0960</t>
  </si>
  <si>
    <t>0990</t>
  </si>
  <si>
    <t>0824</t>
  </si>
  <si>
    <t>0828</t>
  </si>
  <si>
    <t>0829</t>
  </si>
  <si>
    <t>0810</t>
  </si>
  <si>
    <t>0150</t>
  </si>
  <si>
    <t>0210150</t>
  </si>
  <si>
    <t>0810160</t>
  </si>
  <si>
    <t>0160</t>
  </si>
  <si>
    <t>0610160</t>
  </si>
  <si>
    <t>0611010</t>
  </si>
  <si>
    <t>0813121</t>
  </si>
  <si>
    <t>0813104</t>
  </si>
  <si>
    <t>0615031</t>
  </si>
  <si>
    <t>Чорноморська гімназія №  1</t>
  </si>
  <si>
    <t>Чорноморський навчально-виховний комплекс "Спеціальна загальноосвітня школа"</t>
  </si>
  <si>
    <t xml:space="preserve"> Куб. метр</t>
  </si>
  <si>
    <t xml:space="preserve"> Квт</t>
  </si>
  <si>
    <t>0280</t>
  </si>
  <si>
    <t>Чорноморської міської ради</t>
  </si>
  <si>
    <t>Код ТКВКБМС</t>
  </si>
  <si>
    <t>Чорноморська загальноосвітня школа I-III ступенів № 1 Чорноморської міської ради</t>
  </si>
  <si>
    <t>Чорноморська загальноосвітня школа I-III ступенів № 2 Чорноморської міської ради</t>
  </si>
  <si>
    <t>Чорноморська загальноосвітня школа I-III ступенів № 3 Чорноморської міської ради</t>
  </si>
  <si>
    <t>Чорноморська загальноосвітня школа I-III ступенів № 4 Чорноморської міської ради</t>
  </si>
  <si>
    <t>Чорноморська загальноосвітня школа I-III ступенів № 6 Чорноморської міської ради</t>
  </si>
  <si>
    <t>Чорноморська загальноосвітня школа I-III ступенів № 7 Чорноморської міської ради</t>
  </si>
  <si>
    <t xml:space="preserve">Бурлачобалківська загальноосвітня школа I-II ступенів </t>
  </si>
  <si>
    <t>Олександрівська  загальноосвітня школа I-III ступенів Чорноморської міської ради</t>
  </si>
  <si>
    <t>Малодолинська  загальноосвітня школа I-III ступенів Чорноморської міської ради</t>
  </si>
  <si>
    <t>Дошкільний навчальний заклад (ясла-садок) № 2 "Колобок"</t>
  </si>
  <si>
    <t>Дошкільний навчальний заклад комбінованого типу (ясла-садок) № 3 "Казка"</t>
  </si>
  <si>
    <t>Дошкільний навчальний заклад комбінованого типу (ясла-садок) № 5 "Теремок"</t>
  </si>
  <si>
    <t>Дошкільний навчальний заклад (ясла-садок) № 6 "Колобок"</t>
  </si>
  <si>
    <t>Дошкільний навчальний заклад (ясла-садок) № 8 "Перлинка"</t>
  </si>
  <si>
    <t>Дошкільний навчальний заклад (ясла-садок) комбінованого типу № 10 "Росинка"</t>
  </si>
  <si>
    <t>Дошкільний навчальний заклад (ясла-садок) № 11 "Лялечка"</t>
  </si>
  <si>
    <t>Найменування головного розпорядника, бюджетної установи/показника</t>
  </si>
  <si>
    <t>0218210</t>
  </si>
  <si>
    <t>Комунальна установа "Муніципальна варта" Чорноморської міської ради Одеської області</t>
  </si>
  <si>
    <t>Дошкільний навчальний заклад (ясла-садок) № 12 "Снігуронька"</t>
  </si>
  <si>
    <t>Дошкільний навчальний заклад (ясла-садок) № 14 "Горобинка"</t>
  </si>
  <si>
    <t>Дошкільний навчальний заклад (ясла-садок) № 17 "Струмочок"</t>
  </si>
  <si>
    <t>Дошкільний навчальний заклад (ясла-садок) № 20 "Чебурашка"</t>
  </si>
  <si>
    <t>Дошкільний навчальний заклад (ясла-садок) № 21 "Журавлик"</t>
  </si>
  <si>
    <t>Дошкільний навчальний заклад компенсуючого типу Чорноморського навчально-виховного комплексу</t>
  </si>
  <si>
    <t>Комплексна дитячо - юнацька спортивна школа</t>
  </si>
  <si>
    <t>Дитячо - юнацька спортивна школа з шахів і шашок</t>
  </si>
  <si>
    <t>Дитячо-юнацькі спортивні школи</t>
  </si>
  <si>
    <t>0210000</t>
  </si>
  <si>
    <t>0610000</t>
  </si>
  <si>
    <t>0810000</t>
  </si>
  <si>
    <t>Комунальний заклад "Дитяча школа мистецтв 
ім. Л.Нагаєва м.Чорноморська"</t>
  </si>
  <si>
    <t>Централізована бібліотечна система м.Чорноморська Одеської області</t>
  </si>
  <si>
    <t>Палац культури м.Чорноморська Одеської області</t>
  </si>
  <si>
    <t>Олександрівський будинок культури м.Чорноморська Одеської області</t>
  </si>
  <si>
    <t>Малодолинський будинок культури м.Чорноморська Одеської області</t>
  </si>
  <si>
    <t>Бурлчобалківський клуб м.Чорноморська Одеської області</t>
  </si>
  <si>
    <t>Музей образотворчих мистецтв ім. О. Білого м.Чорноморська Одеської області</t>
  </si>
  <si>
    <t>грн</t>
  </si>
  <si>
    <t>РАЗОМ</t>
  </si>
  <si>
    <t>Теплопостачання 
(КЕКВ 2271)</t>
  </si>
  <si>
    <t>Вода та водовідведення 
(КЕКВ 2272)</t>
  </si>
  <si>
    <t>Електроенергія
(КЕКВ 2273)</t>
  </si>
  <si>
    <t>Природнй газ
(КЕКВ 2274)</t>
  </si>
  <si>
    <t>Інші енергоносії та інші комунальні послуги
(КЕКВ 2275)</t>
  </si>
  <si>
    <t>до  рішення</t>
  </si>
  <si>
    <t>Одеського району Одеської області</t>
  </si>
  <si>
    <t>Ліміти споживання енергоносіїв у натуральних показниках в розрізі головних розпорядників та бюджетних установ, які фінансуються з бюджету Чорноморської міської територіальної громади, на 2021 рік</t>
  </si>
  <si>
    <t>Комунальна установа "Територіальний центр соціального обслуговування (надання соціальних послуг) Чорноморської міської ради Одеської області</t>
  </si>
  <si>
    <t>Виконавчий комітет Чорноморської міської ради Одеської області</t>
  </si>
  <si>
    <t>Олександрівська селищна адміністрація Чорноморської міської ради Одеської області</t>
  </si>
  <si>
    <t>Бурлачобалківська сільська адміністрація Чорноморської міської ради  Одеської області</t>
  </si>
  <si>
    <t>Малодолинська сільська адміністрація Чорноморської міської ради Одеської області</t>
  </si>
  <si>
    <t>Відділ освіти Чорноморської міської ради Одеської області</t>
  </si>
  <si>
    <t>Відділ освіти Чорноморської  міської ради Одеської області</t>
  </si>
  <si>
    <t>Заклади дошкільної освіти, підпорядковані відділу освіти Чорноморської міської ради Одеської області</t>
  </si>
  <si>
    <t>Заклади загальної середньої освіти, підпорядковані відділу освіти Чорноморської міської ради Одеської області</t>
  </si>
  <si>
    <t>Заклади позашкільної освіти, підпорядковані відділу освіти Чорноморської міської ради Одеської області</t>
  </si>
  <si>
    <t>Міський методичний кабінет відділу освіти Чорноморської міської ради Одеської області</t>
  </si>
  <si>
    <t>Централізована бухгалтерія відділу освіти Чорноморської міської ради Одеської області</t>
  </si>
  <si>
    <t>Комунальна установа "Інклюзивно-ресурсний центр" Чорноморської міської ради Одеської області</t>
  </si>
  <si>
    <t>Управління соціальної політики Чорноморської  міської ради Одеської області</t>
  </si>
  <si>
    <t>Управління соціальної політики Чорноморської  міської ради  Одеської області</t>
  </si>
  <si>
    <t>Відділ культури Чорноморської міської ради Одеської області</t>
  </si>
  <si>
    <t>Централізована бухгалтерія відділу культури Чорноморської міської ради Одеської області</t>
  </si>
  <si>
    <t>Начальник фінансового управління</t>
  </si>
  <si>
    <t>Ольга ЯКОВЕНКО</t>
  </si>
  <si>
    <t>0611021</t>
  </si>
  <si>
    <t>0611022</t>
  </si>
  <si>
    <t>0611070</t>
  </si>
  <si>
    <t>0611130</t>
  </si>
  <si>
    <t>0611141</t>
  </si>
  <si>
    <t>0611151</t>
  </si>
  <si>
    <t>Додаток  9</t>
  </si>
  <si>
    <t>від  24.12.2020р. № 13 -VIII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</si>
</sst>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&quot;р.&quot;;[Red]\-#,##0&quot;р.&quot;"/>
    <numFmt numFmtId="165" formatCode="#,##0.000"/>
  </numFmts>
  <fonts count="12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2" fillId="0" borderId="0"/>
  </cellStyleXfs>
  <cellXfs count="67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Border="1"/>
    <xf numFmtId="0" fontId="3" fillId="0" borderId="0" xfId="0" applyFont="1"/>
    <xf numFmtId="0" fontId="1" fillId="2" borderId="0" xfId="0" applyFont="1" applyFill="1" applyBorder="1"/>
    <xf numFmtId="165" fontId="1" fillId="0" borderId="0" xfId="0" applyNumberFormat="1" applyFont="1"/>
    <xf numFmtId="165" fontId="1" fillId="0" borderId="0" xfId="0" applyNumberFormat="1" applyFont="1" applyAlignment="1">
      <alignment vertical="center"/>
    </xf>
    <xf numFmtId="165" fontId="1" fillId="2" borderId="1" xfId="0" applyNumberFormat="1" applyFont="1" applyFill="1" applyBorder="1"/>
    <xf numFmtId="165" fontId="3" fillId="2" borderId="1" xfId="0" applyNumberFormat="1" applyFont="1" applyFill="1" applyBorder="1"/>
    <xf numFmtId="165" fontId="1" fillId="2" borderId="0" xfId="0" applyNumberFormat="1" applyFont="1" applyFill="1" applyBorder="1"/>
    <xf numFmtId="0" fontId="1" fillId="2" borderId="0" xfId="0" applyFont="1" applyFill="1" applyBorder="1" applyAlignment="1">
      <alignment horizontal="left" vertical="center"/>
    </xf>
    <xf numFmtId="3" fontId="1" fillId="2" borderId="1" xfId="0" applyNumberFormat="1" applyFont="1" applyFill="1" applyBorder="1"/>
    <xf numFmtId="0" fontId="3" fillId="0" borderId="0" xfId="0" applyFont="1" applyBorder="1"/>
    <xf numFmtId="3" fontId="3" fillId="2" borderId="1" xfId="0" applyNumberFormat="1" applyFont="1" applyFill="1" applyBorder="1"/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4" fillId="3" borderId="1" xfId="0" applyNumberFormat="1" applyFont="1" applyFill="1" applyBorder="1"/>
    <xf numFmtId="3" fontId="4" fillId="3" borderId="1" xfId="0" applyNumberFormat="1" applyFont="1" applyFill="1" applyBorder="1"/>
    <xf numFmtId="0" fontId="4" fillId="3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4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3" fillId="2" borderId="1" xfId="0" applyFont="1" applyFill="1" applyBorder="1"/>
    <xf numFmtId="0" fontId="1" fillId="0" borderId="0" xfId="0" applyFont="1" applyBorder="1" applyAlignment="1">
      <alignment vertical="center" wrapText="1"/>
    </xf>
    <xf numFmtId="165" fontId="1" fillId="0" borderId="0" xfId="0" applyNumberFormat="1" applyFont="1" applyBorder="1" applyAlignment="1">
      <alignment vertical="center" wrapText="1"/>
    </xf>
    <xf numFmtId="0" fontId="8" fillId="3" borderId="1" xfId="1" applyFont="1" applyFill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vertical="center" wrapText="1"/>
    </xf>
    <xf numFmtId="3" fontId="1" fillId="0" borderId="0" xfId="0" applyNumberFormat="1" applyFont="1"/>
    <xf numFmtId="3" fontId="1" fillId="0" borderId="0" xfId="0" applyNumberFormat="1" applyFont="1" applyAlignment="1">
      <alignment vertical="center"/>
    </xf>
    <xf numFmtId="3" fontId="1" fillId="2" borderId="0" xfId="0" applyNumberFormat="1" applyFont="1" applyFill="1" applyBorder="1"/>
    <xf numFmtId="3" fontId="1" fillId="0" borderId="0" xfId="0" applyNumberFormat="1" applyFont="1" applyAlignment="1">
      <alignment horizontal="left"/>
    </xf>
    <xf numFmtId="165" fontId="5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10" fillId="2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/>
    <xf numFmtId="165" fontId="1" fillId="2" borderId="1" xfId="0" applyNumberFormat="1" applyFont="1" applyFill="1" applyBorder="1" applyAlignment="1"/>
    <xf numFmtId="3" fontId="1" fillId="2" borderId="1" xfId="0" applyNumberFormat="1" applyFont="1" applyFill="1" applyBorder="1" applyAlignment="1"/>
    <xf numFmtId="0" fontId="3" fillId="2" borderId="1" xfId="0" applyFont="1" applyFill="1" applyBorder="1" applyAlignment="1"/>
    <xf numFmtId="165" fontId="3" fillId="2" borderId="1" xfId="0" applyNumberFormat="1" applyFont="1" applyFill="1" applyBorder="1" applyAlignment="1"/>
    <xf numFmtId="3" fontId="3" fillId="2" borderId="1" xfId="0" applyNumberFormat="1" applyFont="1" applyFill="1" applyBorder="1" applyAlignment="1"/>
    <xf numFmtId="0" fontId="3" fillId="2" borderId="1" xfId="0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 wrapText="1"/>
    </xf>
    <xf numFmtId="3" fontId="6" fillId="3" borderId="1" xfId="0" applyNumberFormat="1" applyFont="1" applyFill="1" applyBorder="1"/>
    <xf numFmtId="0" fontId="4" fillId="0" borderId="0" xfId="0" applyFont="1" applyAlignment="1">
      <alignment horizontal="center" vertical="center" wrapText="1"/>
    </xf>
    <xf numFmtId="165" fontId="1" fillId="0" borderId="0" xfId="0" applyNumberFormat="1" applyFont="1" applyAlignment="1">
      <alignment horizontal="left" wrapText="1"/>
    </xf>
    <xf numFmtId="49" fontId="5" fillId="2" borderId="1" xfId="2" applyNumberFormat="1" applyFont="1" applyFill="1" applyBorder="1" applyAlignment="1" applyProtection="1">
      <alignment horizontal="center" vertical="center" wrapText="1"/>
    </xf>
    <xf numFmtId="49" fontId="4" fillId="2" borderId="1" xfId="2" applyNumberFormat="1" applyFont="1" applyFill="1" applyBorder="1" applyAlignment="1" applyProtection="1">
      <alignment horizontal="center" vertical="center" wrapText="1"/>
    </xf>
    <xf numFmtId="0" fontId="4" fillId="2" borderId="1" xfId="2" applyNumberFormat="1" applyFont="1" applyFill="1" applyBorder="1" applyAlignment="1" applyProtection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_дод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1"/>
  <sheetViews>
    <sheetView tabSelected="1" zoomScaleSheetLayoutView="70" workbookViewId="0">
      <pane xSplit="4" ySplit="8" topLeftCell="E60" activePane="bottomRight" state="frozen"/>
      <selection pane="topRight" activeCell="E1" sqref="E1"/>
      <selection pane="bottomLeft" activeCell="A9" sqref="A9"/>
      <selection pane="bottomRight" activeCell="L5" sqref="L5"/>
    </sheetView>
  </sheetViews>
  <sheetFormatPr defaultColWidth="9.140625" defaultRowHeight="15.75" x14ac:dyDescent="0.25"/>
  <cols>
    <col min="1" max="1" width="11.7109375" style="1" customWidth="1"/>
    <col min="2" max="2" width="9.42578125" style="1" customWidth="1"/>
    <col min="3" max="3" width="10.140625" style="1" customWidth="1"/>
    <col min="4" max="4" width="61.7109375" style="1" customWidth="1"/>
    <col min="5" max="5" width="12.5703125" style="7" customWidth="1"/>
    <col min="6" max="6" width="13" style="36" customWidth="1"/>
    <col min="7" max="7" width="12.140625" style="7" customWidth="1"/>
    <col min="8" max="8" width="11.7109375" style="7" customWidth="1"/>
    <col min="9" max="10" width="12.7109375" style="36" customWidth="1"/>
    <col min="11" max="11" width="11.5703125" style="36" customWidth="1"/>
    <col min="12" max="12" width="11.85546875" style="36" customWidth="1"/>
    <col min="13" max="13" width="12.7109375" style="7" customWidth="1"/>
    <col min="14" max="14" width="13.28515625" style="7" customWidth="1"/>
    <col min="15" max="15" width="9.140625" style="1"/>
    <col min="16" max="16" width="16.28515625" style="4" bestFit="1" customWidth="1"/>
    <col min="17" max="16384" width="9.140625" style="1"/>
  </cols>
  <sheetData>
    <row r="1" spans="1:16" x14ac:dyDescent="0.25">
      <c r="D1" s="31"/>
      <c r="E1" s="32"/>
      <c r="F1" s="35"/>
      <c r="G1" s="1"/>
      <c r="H1" s="1"/>
      <c r="L1" s="39" t="s">
        <v>110</v>
      </c>
      <c r="M1" s="39"/>
      <c r="N1" s="39"/>
    </row>
    <row r="2" spans="1:16" x14ac:dyDescent="0.25">
      <c r="D2" s="31"/>
      <c r="E2" s="32"/>
      <c r="F2" s="35"/>
      <c r="G2" s="1"/>
      <c r="H2" s="1"/>
      <c r="L2" s="39" t="s">
        <v>82</v>
      </c>
      <c r="M2" s="39"/>
      <c r="N2" s="39"/>
    </row>
    <row r="3" spans="1:16" x14ac:dyDescent="0.25">
      <c r="D3" s="31"/>
      <c r="E3" s="32"/>
      <c r="F3" s="35"/>
      <c r="G3" s="1"/>
      <c r="H3" s="1"/>
      <c r="L3" s="39" t="s">
        <v>35</v>
      </c>
      <c r="M3" s="39"/>
      <c r="N3" s="39"/>
    </row>
    <row r="4" spans="1:16" ht="16.5" customHeight="1" x14ac:dyDescent="0.25">
      <c r="G4" s="1"/>
      <c r="H4" s="1"/>
      <c r="L4" s="61" t="s">
        <v>83</v>
      </c>
      <c r="M4" s="61"/>
      <c r="N4" s="61"/>
    </row>
    <row r="5" spans="1:16" x14ac:dyDescent="0.25">
      <c r="A5" s="2"/>
      <c r="B5" s="2"/>
      <c r="C5" s="2"/>
      <c r="D5" s="3"/>
      <c r="E5" s="8"/>
      <c r="F5" s="37"/>
      <c r="G5" s="1"/>
      <c r="H5" s="1"/>
      <c r="L5" s="37" t="s">
        <v>111</v>
      </c>
      <c r="M5" s="37"/>
      <c r="N5" s="37"/>
    </row>
    <row r="6" spans="1:16" ht="22.5" customHeight="1" x14ac:dyDescent="0.25">
      <c r="A6" s="60" t="s">
        <v>84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</row>
    <row r="7" spans="1:16" ht="78.75" customHeight="1" x14ac:dyDescent="0.25">
      <c r="A7" s="62" t="s">
        <v>9</v>
      </c>
      <c r="B7" s="63" t="s">
        <v>36</v>
      </c>
      <c r="C7" s="63" t="s">
        <v>10</v>
      </c>
      <c r="D7" s="64" t="s">
        <v>53</v>
      </c>
      <c r="E7" s="65" t="s">
        <v>77</v>
      </c>
      <c r="F7" s="66"/>
      <c r="G7" s="65" t="s">
        <v>78</v>
      </c>
      <c r="H7" s="66"/>
      <c r="I7" s="65" t="s">
        <v>79</v>
      </c>
      <c r="J7" s="66"/>
      <c r="K7" s="65" t="s">
        <v>80</v>
      </c>
      <c r="L7" s="66"/>
      <c r="M7" s="40" t="s">
        <v>81</v>
      </c>
      <c r="N7" s="27" t="s">
        <v>76</v>
      </c>
    </row>
    <row r="8" spans="1:16" ht="46.5" customHeight="1" x14ac:dyDescent="0.25">
      <c r="A8" s="62"/>
      <c r="B8" s="63"/>
      <c r="C8" s="63"/>
      <c r="D8" s="64"/>
      <c r="E8" s="41" t="s">
        <v>3</v>
      </c>
      <c r="F8" s="42" t="s">
        <v>75</v>
      </c>
      <c r="G8" s="41" t="s">
        <v>32</v>
      </c>
      <c r="H8" s="41" t="s">
        <v>75</v>
      </c>
      <c r="I8" s="42" t="s">
        <v>33</v>
      </c>
      <c r="J8" s="42" t="s">
        <v>75</v>
      </c>
      <c r="K8" s="42" t="s">
        <v>4</v>
      </c>
      <c r="L8" s="42" t="s">
        <v>75</v>
      </c>
      <c r="M8" s="41" t="s">
        <v>75</v>
      </c>
      <c r="N8" s="41" t="s">
        <v>75</v>
      </c>
    </row>
    <row r="9" spans="1:16" ht="31.5" x14ac:dyDescent="0.25">
      <c r="A9" s="28" t="s">
        <v>65</v>
      </c>
      <c r="B9" s="28"/>
      <c r="C9" s="28"/>
      <c r="D9" s="33" t="s">
        <v>86</v>
      </c>
      <c r="E9" s="18">
        <f>E10+E11+E12+E13+E14</f>
        <v>342.96249999999998</v>
      </c>
      <c r="F9" s="19">
        <f>F10+F11+F12+F13+F14</f>
        <v>672800</v>
      </c>
      <c r="G9" s="19">
        <f t="shared" ref="G9:N9" si="0">G10+G11+G12+G13+G14</f>
        <v>2435</v>
      </c>
      <c r="H9" s="19">
        <f t="shared" si="0"/>
        <v>81700</v>
      </c>
      <c r="I9" s="19">
        <f t="shared" si="0"/>
        <v>325500</v>
      </c>
      <c r="J9" s="19">
        <f t="shared" si="0"/>
        <v>1071000</v>
      </c>
      <c r="K9" s="19">
        <f t="shared" si="0"/>
        <v>11194</v>
      </c>
      <c r="L9" s="19">
        <f t="shared" si="0"/>
        <v>87800</v>
      </c>
      <c r="M9" s="19">
        <f t="shared" si="0"/>
        <v>26700</v>
      </c>
      <c r="N9" s="19">
        <f t="shared" si="0"/>
        <v>1940000</v>
      </c>
    </row>
    <row r="10" spans="1:16" s="5" customFormat="1" ht="31.5" x14ac:dyDescent="0.25">
      <c r="A10" s="23" t="s">
        <v>22</v>
      </c>
      <c r="B10" s="23" t="s">
        <v>21</v>
      </c>
      <c r="C10" s="23" t="s">
        <v>11</v>
      </c>
      <c r="D10" s="43" t="s">
        <v>86</v>
      </c>
      <c r="E10" s="10">
        <v>327.70549999999997</v>
      </c>
      <c r="F10" s="15">
        <v>655700</v>
      </c>
      <c r="G10" s="15">
        <v>2100</v>
      </c>
      <c r="H10" s="15">
        <v>74300</v>
      </c>
      <c r="I10" s="15">
        <v>298000</v>
      </c>
      <c r="J10" s="15">
        <v>995000</v>
      </c>
      <c r="K10" s="15"/>
      <c r="L10" s="15"/>
      <c r="M10" s="15">
        <v>26400</v>
      </c>
      <c r="N10" s="15">
        <f>F10+H10+J10+L10+M10</f>
        <v>1751400</v>
      </c>
      <c r="P10" s="14"/>
    </row>
    <row r="11" spans="1:16" s="5" customFormat="1" ht="31.5" x14ac:dyDescent="0.25">
      <c r="A11" s="23" t="s">
        <v>22</v>
      </c>
      <c r="B11" s="23" t="s">
        <v>21</v>
      </c>
      <c r="C11" s="23" t="s">
        <v>11</v>
      </c>
      <c r="D11" s="44" t="s">
        <v>87</v>
      </c>
      <c r="E11" s="10"/>
      <c r="F11" s="15"/>
      <c r="G11" s="15">
        <v>50</v>
      </c>
      <c r="H11" s="15">
        <v>1000</v>
      </c>
      <c r="I11" s="15">
        <v>5800</v>
      </c>
      <c r="J11" s="15">
        <v>16000</v>
      </c>
      <c r="K11" s="15">
        <v>6070</v>
      </c>
      <c r="L11" s="15">
        <v>47600</v>
      </c>
      <c r="M11" s="15"/>
      <c r="N11" s="15">
        <f t="shared" ref="N11:N14" si="1">F11+H11+J11+L11+M11</f>
        <v>64600</v>
      </c>
      <c r="P11" s="14"/>
    </row>
    <row r="12" spans="1:16" s="5" customFormat="1" ht="31.5" x14ac:dyDescent="0.25">
      <c r="A12" s="23" t="s">
        <v>22</v>
      </c>
      <c r="B12" s="23" t="s">
        <v>21</v>
      </c>
      <c r="C12" s="23" t="s">
        <v>11</v>
      </c>
      <c r="D12" s="44" t="s">
        <v>88</v>
      </c>
      <c r="E12" s="10"/>
      <c r="F12" s="15"/>
      <c r="G12" s="15">
        <v>244</v>
      </c>
      <c r="H12" s="15">
        <v>4900</v>
      </c>
      <c r="I12" s="15">
        <v>2200</v>
      </c>
      <c r="J12" s="15">
        <v>6100</v>
      </c>
      <c r="K12" s="15">
        <v>1724</v>
      </c>
      <c r="L12" s="15">
        <v>13500</v>
      </c>
      <c r="M12" s="15"/>
      <c r="N12" s="15">
        <f t="shared" si="1"/>
        <v>24500</v>
      </c>
      <c r="P12" s="14"/>
    </row>
    <row r="13" spans="1:16" s="5" customFormat="1" ht="31.5" x14ac:dyDescent="0.25">
      <c r="A13" s="23" t="s">
        <v>22</v>
      </c>
      <c r="B13" s="23" t="s">
        <v>21</v>
      </c>
      <c r="C13" s="23" t="s">
        <v>11</v>
      </c>
      <c r="D13" s="44" t="s">
        <v>89</v>
      </c>
      <c r="E13" s="10"/>
      <c r="F13" s="15"/>
      <c r="G13" s="15"/>
      <c r="H13" s="15"/>
      <c r="I13" s="15">
        <v>5100</v>
      </c>
      <c r="J13" s="15">
        <v>14100</v>
      </c>
      <c r="K13" s="15">
        <v>3400</v>
      </c>
      <c r="L13" s="15">
        <v>26700</v>
      </c>
      <c r="M13" s="15"/>
      <c r="N13" s="15">
        <f t="shared" si="1"/>
        <v>40800</v>
      </c>
      <c r="P13" s="34"/>
    </row>
    <row r="14" spans="1:16" s="5" customFormat="1" ht="31.5" x14ac:dyDescent="0.25">
      <c r="A14" s="23" t="s">
        <v>54</v>
      </c>
      <c r="B14" s="22">
        <v>8210</v>
      </c>
      <c r="C14" s="23" t="s">
        <v>34</v>
      </c>
      <c r="D14" s="45" t="s">
        <v>55</v>
      </c>
      <c r="E14" s="10">
        <v>15.257</v>
      </c>
      <c r="F14" s="15">
        <v>17100</v>
      </c>
      <c r="G14" s="15">
        <v>41</v>
      </c>
      <c r="H14" s="15">
        <v>1500</v>
      </c>
      <c r="I14" s="15">
        <v>14400</v>
      </c>
      <c r="J14" s="15">
        <v>39800</v>
      </c>
      <c r="K14" s="15"/>
      <c r="L14" s="15"/>
      <c r="M14" s="15">
        <v>300</v>
      </c>
      <c r="N14" s="15">
        <f t="shared" si="1"/>
        <v>58700</v>
      </c>
      <c r="P14" s="14"/>
    </row>
    <row r="15" spans="1:16" ht="31.5" x14ac:dyDescent="0.25">
      <c r="A15" s="28" t="s">
        <v>66</v>
      </c>
      <c r="B15" s="28"/>
      <c r="C15" s="28"/>
      <c r="D15" s="33" t="s">
        <v>90</v>
      </c>
      <c r="E15" s="18">
        <f t="shared" ref="E15:M15" si="2">E16+E17+E31+E42+E43+E48+E49+E50+E51</f>
        <v>5850.6349999999984</v>
      </c>
      <c r="F15" s="19">
        <f t="shared" si="2"/>
        <v>11063300</v>
      </c>
      <c r="G15" s="19">
        <f t="shared" si="2"/>
        <v>58572</v>
      </c>
      <c r="H15" s="19">
        <f t="shared" si="2"/>
        <v>2013800</v>
      </c>
      <c r="I15" s="19">
        <f t="shared" si="2"/>
        <v>2070185</v>
      </c>
      <c r="J15" s="19">
        <f t="shared" si="2"/>
        <v>6325300</v>
      </c>
      <c r="K15" s="19">
        <f t="shared" si="2"/>
        <v>95200</v>
      </c>
      <c r="L15" s="19">
        <f t="shared" si="2"/>
        <v>948400</v>
      </c>
      <c r="M15" s="19">
        <f t="shared" si="2"/>
        <v>584800</v>
      </c>
      <c r="N15" s="19">
        <f>F15+H15+J15+L15+M15</f>
        <v>20935600</v>
      </c>
    </row>
    <row r="16" spans="1:16" s="24" customFormat="1" x14ac:dyDescent="0.25">
      <c r="A16" s="21" t="s">
        <v>25</v>
      </c>
      <c r="B16" s="21" t="s">
        <v>24</v>
      </c>
      <c r="C16" s="21" t="s">
        <v>11</v>
      </c>
      <c r="D16" s="46" t="s">
        <v>91</v>
      </c>
      <c r="E16" s="9">
        <v>14.263999999999999</v>
      </c>
      <c r="F16" s="13">
        <v>94200</v>
      </c>
      <c r="G16" s="13">
        <v>143</v>
      </c>
      <c r="H16" s="13">
        <v>5100</v>
      </c>
      <c r="I16" s="13">
        <v>45780</v>
      </c>
      <c r="J16" s="13">
        <v>139900</v>
      </c>
      <c r="K16" s="13"/>
      <c r="L16" s="13"/>
      <c r="M16" s="13">
        <v>1600</v>
      </c>
      <c r="N16" s="13">
        <f>F16+H16+J16+L16+M16</f>
        <v>240800</v>
      </c>
      <c r="P16" s="6"/>
    </row>
    <row r="17" spans="1:16" s="24" customFormat="1" ht="31.5" x14ac:dyDescent="0.25">
      <c r="A17" s="21" t="s">
        <v>26</v>
      </c>
      <c r="B17" s="17">
        <v>1010</v>
      </c>
      <c r="C17" s="21" t="s">
        <v>13</v>
      </c>
      <c r="D17" s="47" t="s">
        <v>92</v>
      </c>
      <c r="E17" s="9">
        <f>SUM(E18:E30)</f>
        <v>2639.8459999999995</v>
      </c>
      <c r="F17" s="13">
        <f>SUM(F18:F30)</f>
        <v>4646900</v>
      </c>
      <c r="G17" s="13">
        <f t="shared" ref="G17:M17" si="3">SUM(G18:G30)</f>
        <v>34397</v>
      </c>
      <c r="H17" s="13">
        <f t="shared" si="3"/>
        <v>1214900</v>
      </c>
      <c r="I17" s="13">
        <f t="shared" si="3"/>
        <v>983667</v>
      </c>
      <c r="J17" s="13">
        <f t="shared" si="3"/>
        <v>3005500</v>
      </c>
      <c r="K17" s="13">
        <f t="shared" si="3"/>
        <v>12000</v>
      </c>
      <c r="L17" s="13">
        <f t="shared" si="3"/>
        <v>119600</v>
      </c>
      <c r="M17" s="13">
        <f t="shared" si="3"/>
        <v>250700</v>
      </c>
      <c r="N17" s="13">
        <f t="shared" ref="N17:N30" si="4">F17+H17+J17+L17+M17</f>
        <v>9237600</v>
      </c>
      <c r="P17" s="6"/>
    </row>
    <row r="18" spans="1:16" s="5" customFormat="1" ht="18" customHeight="1" x14ac:dyDescent="0.25">
      <c r="A18" s="23"/>
      <c r="B18" s="22"/>
      <c r="C18" s="23"/>
      <c r="D18" s="48" t="s">
        <v>46</v>
      </c>
      <c r="E18" s="10">
        <v>147.88</v>
      </c>
      <c r="F18" s="15">
        <v>351800</v>
      </c>
      <c r="G18" s="15">
        <v>2187</v>
      </c>
      <c r="H18" s="15">
        <v>77400</v>
      </c>
      <c r="I18" s="15">
        <v>90170</v>
      </c>
      <c r="J18" s="15">
        <v>275500</v>
      </c>
      <c r="K18" s="15"/>
      <c r="L18" s="15"/>
      <c r="M18" s="15">
        <v>17800</v>
      </c>
      <c r="N18" s="15">
        <f t="shared" si="4"/>
        <v>722500</v>
      </c>
      <c r="P18" s="14"/>
    </row>
    <row r="19" spans="1:16" s="5" customFormat="1" ht="31.5" x14ac:dyDescent="0.25">
      <c r="A19" s="23"/>
      <c r="B19" s="22"/>
      <c r="C19" s="23"/>
      <c r="D19" s="48" t="s">
        <v>47</v>
      </c>
      <c r="E19" s="10">
        <v>272.02800000000002</v>
      </c>
      <c r="F19" s="15">
        <v>397300</v>
      </c>
      <c r="G19" s="15">
        <v>4048</v>
      </c>
      <c r="H19" s="15">
        <v>143300</v>
      </c>
      <c r="I19" s="15">
        <v>117158</v>
      </c>
      <c r="J19" s="15">
        <v>358000</v>
      </c>
      <c r="K19" s="15"/>
      <c r="L19" s="15"/>
      <c r="M19" s="15">
        <v>36400</v>
      </c>
      <c r="N19" s="15">
        <f t="shared" si="4"/>
        <v>935000</v>
      </c>
      <c r="P19" s="14"/>
    </row>
    <row r="20" spans="1:16" s="5" customFormat="1" ht="31.5" x14ac:dyDescent="0.25">
      <c r="A20" s="23"/>
      <c r="B20" s="22"/>
      <c r="C20" s="23"/>
      <c r="D20" s="48" t="s">
        <v>48</v>
      </c>
      <c r="E20" s="10">
        <v>274.69</v>
      </c>
      <c r="F20" s="15">
        <v>556500</v>
      </c>
      <c r="G20" s="15">
        <v>3500</v>
      </c>
      <c r="H20" s="15">
        <v>123900</v>
      </c>
      <c r="I20" s="15">
        <v>115042</v>
      </c>
      <c r="J20" s="15">
        <v>351500</v>
      </c>
      <c r="K20" s="15"/>
      <c r="L20" s="15"/>
      <c r="M20" s="15">
        <v>21200</v>
      </c>
      <c r="N20" s="15">
        <f t="shared" si="4"/>
        <v>1053100</v>
      </c>
      <c r="P20" s="14"/>
    </row>
    <row r="21" spans="1:16" s="5" customFormat="1" ht="19.5" customHeight="1" x14ac:dyDescent="0.25">
      <c r="A21" s="23"/>
      <c r="B21" s="22"/>
      <c r="C21" s="23"/>
      <c r="D21" s="48" t="s">
        <v>49</v>
      </c>
      <c r="E21" s="10">
        <v>192.87799999999999</v>
      </c>
      <c r="F21" s="15">
        <v>286800</v>
      </c>
      <c r="G21" s="15">
        <v>3471</v>
      </c>
      <c r="H21" s="15">
        <v>122900</v>
      </c>
      <c r="I21" s="15">
        <v>74455</v>
      </c>
      <c r="J21" s="15">
        <v>227500</v>
      </c>
      <c r="K21" s="15"/>
      <c r="L21" s="15"/>
      <c r="M21" s="15">
        <v>14100</v>
      </c>
      <c r="N21" s="15">
        <f t="shared" si="4"/>
        <v>651300</v>
      </c>
      <c r="P21" s="14"/>
    </row>
    <row r="22" spans="1:16" s="5" customFormat="1" ht="31.5" x14ac:dyDescent="0.25">
      <c r="A22" s="23"/>
      <c r="B22" s="22"/>
      <c r="C22" s="23"/>
      <c r="D22" s="49" t="s">
        <v>50</v>
      </c>
      <c r="E22" s="10">
        <v>284.11200000000002</v>
      </c>
      <c r="F22" s="15">
        <v>459500</v>
      </c>
      <c r="G22" s="15">
        <v>3787</v>
      </c>
      <c r="H22" s="15">
        <v>134100</v>
      </c>
      <c r="I22" s="15">
        <v>87600</v>
      </c>
      <c r="J22" s="15">
        <v>267700</v>
      </c>
      <c r="K22" s="15"/>
      <c r="L22" s="15"/>
      <c r="M22" s="15">
        <v>20200</v>
      </c>
      <c r="N22" s="15">
        <f t="shared" si="4"/>
        <v>881500</v>
      </c>
      <c r="P22" s="14"/>
    </row>
    <row r="23" spans="1:16" s="5" customFormat="1" ht="31.5" x14ac:dyDescent="0.25">
      <c r="A23" s="22"/>
      <c r="B23" s="22"/>
      <c r="C23" s="23"/>
      <c r="D23" s="48" t="s">
        <v>51</v>
      </c>
      <c r="E23" s="10">
        <v>229.53100000000001</v>
      </c>
      <c r="F23" s="15">
        <v>524800</v>
      </c>
      <c r="G23" s="15">
        <v>3170</v>
      </c>
      <c r="H23" s="15">
        <v>112200</v>
      </c>
      <c r="I23" s="15">
        <v>93277</v>
      </c>
      <c r="J23" s="15">
        <v>285000</v>
      </c>
      <c r="K23" s="15"/>
      <c r="L23" s="15"/>
      <c r="M23" s="15">
        <v>21200</v>
      </c>
      <c r="N23" s="15">
        <f t="shared" si="4"/>
        <v>943200</v>
      </c>
      <c r="P23" s="14"/>
    </row>
    <row r="24" spans="1:16" s="5" customFormat="1" ht="31.5" x14ac:dyDescent="0.25">
      <c r="A24" s="23"/>
      <c r="B24" s="22"/>
      <c r="C24" s="23"/>
      <c r="D24" s="48" t="s">
        <v>52</v>
      </c>
      <c r="E24" s="10">
        <v>247.26300000000001</v>
      </c>
      <c r="F24" s="15">
        <v>423400</v>
      </c>
      <c r="G24" s="15">
        <v>3004</v>
      </c>
      <c r="H24" s="15">
        <v>106400</v>
      </c>
      <c r="I24" s="15">
        <v>45435</v>
      </c>
      <c r="J24" s="15">
        <v>138800</v>
      </c>
      <c r="K24" s="15"/>
      <c r="L24" s="15"/>
      <c r="M24" s="15">
        <v>11800</v>
      </c>
      <c r="N24" s="15">
        <f t="shared" si="4"/>
        <v>680400</v>
      </c>
      <c r="P24" s="14"/>
    </row>
    <row r="25" spans="1:16" s="5" customFormat="1" ht="31.5" x14ac:dyDescent="0.25">
      <c r="A25" s="22"/>
      <c r="B25" s="22"/>
      <c r="C25" s="23"/>
      <c r="D25" s="48" t="s">
        <v>56</v>
      </c>
      <c r="E25" s="10">
        <v>299.976</v>
      </c>
      <c r="F25" s="15">
        <v>493900</v>
      </c>
      <c r="G25" s="15">
        <v>4367</v>
      </c>
      <c r="H25" s="15">
        <v>154600</v>
      </c>
      <c r="I25" s="15">
        <v>90441</v>
      </c>
      <c r="J25" s="15">
        <v>276300</v>
      </c>
      <c r="K25" s="15"/>
      <c r="L25" s="15"/>
      <c r="M25" s="15">
        <v>22200</v>
      </c>
      <c r="N25" s="15">
        <f t="shared" si="4"/>
        <v>947000</v>
      </c>
      <c r="P25" s="14"/>
    </row>
    <row r="26" spans="1:16" s="5" customFormat="1" ht="31.5" x14ac:dyDescent="0.25">
      <c r="A26" s="22"/>
      <c r="B26" s="22"/>
      <c r="C26" s="23"/>
      <c r="D26" s="48" t="s">
        <v>57</v>
      </c>
      <c r="E26" s="10">
        <v>288.517</v>
      </c>
      <c r="F26" s="15">
        <v>459800</v>
      </c>
      <c r="G26" s="15">
        <v>2190</v>
      </c>
      <c r="H26" s="15">
        <v>77500</v>
      </c>
      <c r="I26" s="15">
        <v>88861</v>
      </c>
      <c r="J26" s="15">
        <v>271500</v>
      </c>
      <c r="K26" s="15"/>
      <c r="L26" s="15"/>
      <c r="M26" s="15">
        <v>25600</v>
      </c>
      <c r="N26" s="15">
        <f t="shared" si="4"/>
        <v>834400</v>
      </c>
      <c r="P26" s="14"/>
    </row>
    <row r="27" spans="1:16" s="5" customFormat="1" ht="31.5" x14ac:dyDescent="0.25">
      <c r="A27" s="22"/>
      <c r="B27" s="22"/>
      <c r="C27" s="23"/>
      <c r="D27" s="48" t="s">
        <v>58</v>
      </c>
      <c r="E27" s="10"/>
      <c r="F27" s="15"/>
      <c r="G27" s="15">
        <v>180</v>
      </c>
      <c r="H27" s="15">
        <v>3600</v>
      </c>
      <c r="I27" s="15">
        <v>11590</v>
      </c>
      <c r="J27" s="15">
        <v>35400</v>
      </c>
      <c r="K27" s="15">
        <v>12000</v>
      </c>
      <c r="L27" s="15">
        <v>119600</v>
      </c>
      <c r="M27" s="15">
        <v>19100</v>
      </c>
      <c r="N27" s="15">
        <f t="shared" si="4"/>
        <v>177700</v>
      </c>
      <c r="P27" s="14"/>
    </row>
    <row r="28" spans="1:16" s="5" customFormat="1" ht="31.5" x14ac:dyDescent="0.25">
      <c r="A28" s="22"/>
      <c r="B28" s="22"/>
      <c r="C28" s="23"/>
      <c r="D28" s="48" t="s">
        <v>59</v>
      </c>
      <c r="E28" s="10">
        <v>175.97900000000001</v>
      </c>
      <c r="F28" s="15">
        <v>341400</v>
      </c>
      <c r="G28" s="15">
        <v>1718</v>
      </c>
      <c r="H28" s="15">
        <v>60800</v>
      </c>
      <c r="I28" s="15">
        <v>73653</v>
      </c>
      <c r="J28" s="15">
        <v>225000</v>
      </c>
      <c r="K28" s="15"/>
      <c r="L28" s="15"/>
      <c r="M28" s="15">
        <v>14100</v>
      </c>
      <c r="N28" s="15">
        <f t="shared" si="4"/>
        <v>641300</v>
      </c>
      <c r="P28" s="14"/>
    </row>
    <row r="29" spans="1:16" s="5" customFormat="1" ht="38.25" customHeight="1" x14ac:dyDescent="0.25">
      <c r="A29" s="22"/>
      <c r="B29" s="22"/>
      <c r="C29" s="23"/>
      <c r="D29" s="48" t="s">
        <v>60</v>
      </c>
      <c r="E29" s="10">
        <v>130.251</v>
      </c>
      <c r="F29" s="15">
        <v>198900</v>
      </c>
      <c r="G29" s="15">
        <v>1249</v>
      </c>
      <c r="H29" s="15">
        <v>44200</v>
      </c>
      <c r="I29" s="15">
        <v>59262</v>
      </c>
      <c r="J29" s="15">
        <v>181100</v>
      </c>
      <c r="K29" s="15"/>
      <c r="L29" s="15"/>
      <c r="M29" s="15">
        <v>11800</v>
      </c>
      <c r="N29" s="15">
        <f t="shared" si="4"/>
        <v>436000</v>
      </c>
      <c r="P29" s="14"/>
    </row>
    <row r="30" spans="1:16" s="5" customFormat="1" ht="31.5" x14ac:dyDescent="0.25">
      <c r="A30" s="22"/>
      <c r="B30" s="22"/>
      <c r="C30" s="23"/>
      <c r="D30" s="45" t="s">
        <v>61</v>
      </c>
      <c r="E30" s="10">
        <v>96.741</v>
      </c>
      <c r="F30" s="15">
        <v>152800</v>
      </c>
      <c r="G30" s="15">
        <v>1526</v>
      </c>
      <c r="H30" s="15">
        <v>54000</v>
      </c>
      <c r="I30" s="15">
        <v>36723</v>
      </c>
      <c r="J30" s="15">
        <v>112200</v>
      </c>
      <c r="K30" s="15"/>
      <c r="L30" s="15"/>
      <c r="M30" s="15">
        <v>15200</v>
      </c>
      <c r="N30" s="15">
        <f t="shared" si="4"/>
        <v>334200</v>
      </c>
      <c r="P30" s="14"/>
    </row>
    <row r="31" spans="1:16" ht="36.75" customHeight="1" x14ac:dyDescent="0.25">
      <c r="A31" s="21" t="s">
        <v>104</v>
      </c>
      <c r="B31" s="17">
        <v>1021</v>
      </c>
      <c r="C31" s="21" t="s">
        <v>12</v>
      </c>
      <c r="D31" s="47" t="s">
        <v>93</v>
      </c>
      <c r="E31" s="9">
        <f t="shared" ref="E31:M31" si="5">SUM(E32:E41)</f>
        <v>2718.1809999999996</v>
      </c>
      <c r="F31" s="13">
        <f t="shared" si="5"/>
        <v>5404800</v>
      </c>
      <c r="G31" s="13">
        <f t="shared" si="5"/>
        <v>16817</v>
      </c>
      <c r="H31" s="13">
        <f t="shared" si="5"/>
        <v>592500</v>
      </c>
      <c r="I31" s="13">
        <f t="shared" si="5"/>
        <v>844606</v>
      </c>
      <c r="J31" s="13">
        <f t="shared" si="5"/>
        <v>2580700</v>
      </c>
      <c r="K31" s="13">
        <f t="shared" si="5"/>
        <v>83200</v>
      </c>
      <c r="L31" s="13">
        <f t="shared" si="5"/>
        <v>828800</v>
      </c>
      <c r="M31" s="13">
        <f t="shared" si="5"/>
        <v>273000</v>
      </c>
      <c r="N31" s="13">
        <f>F31+H31+J31+L31+M31</f>
        <v>9679800</v>
      </c>
    </row>
    <row r="32" spans="1:16" s="5" customFormat="1" ht="31.5" x14ac:dyDescent="0.25">
      <c r="A32" s="23"/>
      <c r="B32" s="22"/>
      <c r="C32" s="23"/>
      <c r="D32" s="48" t="s">
        <v>37</v>
      </c>
      <c r="E32" s="10">
        <v>282.39</v>
      </c>
      <c r="F32" s="15">
        <v>533700</v>
      </c>
      <c r="G32" s="15">
        <v>1282</v>
      </c>
      <c r="H32" s="15">
        <v>45400</v>
      </c>
      <c r="I32" s="15">
        <v>55275</v>
      </c>
      <c r="J32" s="15">
        <v>168900</v>
      </c>
      <c r="K32" s="15"/>
      <c r="L32" s="15"/>
      <c r="M32" s="15">
        <v>17800</v>
      </c>
      <c r="N32" s="15">
        <f t="shared" ref="N32:N66" si="6">F32+H32+J32+L32+M32</f>
        <v>765800</v>
      </c>
      <c r="P32" s="14"/>
    </row>
    <row r="33" spans="1:16" s="5" customFormat="1" ht="31.5" x14ac:dyDescent="0.25">
      <c r="A33" s="23"/>
      <c r="B33" s="22"/>
      <c r="C33" s="23"/>
      <c r="D33" s="48" t="s">
        <v>38</v>
      </c>
      <c r="E33" s="10">
        <v>377.923</v>
      </c>
      <c r="F33" s="15">
        <v>797900</v>
      </c>
      <c r="G33" s="15">
        <v>1025</v>
      </c>
      <c r="H33" s="15">
        <v>36300</v>
      </c>
      <c r="I33" s="15">
        <v>59834</v>
      </c>
      <c r="J33" s="15">
        <v>182800</v>
      </c>
      <c r="K33" s="15"/>
      <c r="L33" s="15"/>
      <c r="M33" s="15">
        <v>33400</v>
      </c>
      <c r="N33" s="15">
        <f t="shared" si="6"/>
        <v>1050400</v>
      </c>
      <c r="P33" s="14"/>
    </row>
    <row r="34" spans="1:16" s="5" customFormat="1" ht="31.5" x14ac:dyDescent="0.25">
      <c r="A34" s="23"/>
      <c r="B34" s="22"/>
      <c r="C34" s="23"/>
      <c r="D34" s="48" t="s">
        <v>39</v>
      </c>
      <c r="E34" s="10">
        <v>373.62700000000001</v>
      </c>
      <c r="F34" s="15">
        <v>663600</v>
      </c>
      <c r="G34" s="15">
        <v>1403</v>
      </c>
      <c r="H34" s="15">
        <v>49700</v>
      </c>
      <c r="I34" s="15">
        <v>66883</v>
      </c>
      <c r="J34" s="15">
        <v>204400</v>
      </c>
      <c r="K34" s="15"/>
      <c r="L34" s="15"/>
      <c r="M34" s="15">
        <v>36100</v>
      </c>
      <c r="N34" s="15">
        <f t="shared" si="6"/>
        <v>953800</v>
      </c>
      <c r="P34" s="14"/>
    </row>
    <row r="35" spans="1:16" s="5" customFormat="1" ht="31.5" x14ac:dyDescent="0.25">
      <c r="A35" s="23"/>
      <c r="B35" s="22"/>
      <c r="C35" s="23"/>
      <c r="D35" s="48" t="s">
        <v>40</v>
      </c>
      <c r="E35" s="10">
        <v>479.678</v>
      </c>
      <c r="F35" s="15">
        <v>802500</v>
      </c>
      <c r="G35" s="15">
        <v>1975</v>
      </c>
      <c r="H35" s="15">
        <v>69900</v>
      </c>
      <c r="I35" s="15">
        <v>78940</v>
      </c>
      <c r="J35" s="15">
        <v>241200</v>
      </c>
      <c r="K35" s="15"/>
      <c r="L35" s="15"/>
      <c r="M35" s="15">
        <v>28900</v>
      </c>
      <c r="N35" s="15">
        <f t="shared" si="6"/>
        <v>1142500</v>
      </c>
      <c r="P35" s="14"/>
    </row>
    <row r="36" spans="1:16" s="5" customFormat="1" ht="31.5" x14ac:dyDescent="0.25">
      <c r="A36" s="23"/>
      <c r="B36" s="22"/>
      <c r="C36" s="23"/>
      <c r="D36" s="48" t="s">
        <v>41</v>
      </c>
      <c r="E36" s="10">
        <v>322.70600000000002</v>
      </c>
      <c r="F36" s="15">
        <v>840600</v>
      </c>
      <c r="G36" s="15">
        <v>2512</v>
      </c>
      <c r="H36" s="15">
        <v>88900</v>
      </c>
      <c r="I36" s="15">
        <v>125008</v>
      </c>
      <c r="J36" s="15">
        <v>382000</v>
      </c>
      <c r="K36" s="15"/>
      <c r="L36" s="15"/>
      <c r="M36" s="15">
        <v>28000</v>
      </c>
      <c r="N36" s="15">
        <f t="shared" si="6"/>
        <v>1339500</v>
      </c>
      <c r="P36" s="14"/>
    </row>
    <row r="37" spans="1:16" s="5" customFormat="1" ht="31.5" x14ac:dyDescent="0.25">
      <c r="A37" s="23"/>
      <c r="B37" s="22"/>
      <c r="C37" s="23"/>
      <c r="D37" s="48" t="s">
        <v>42</v>
      </c>
      <c r="E37" s="10">
        <v>569.38499999999999</v>
      </c>
      <c r="F37" s="15">
        <v>1010300</v>
      </c>
      <c r="G37" s="15">
        <v>2465</v>
      </c>
      <c r="H37" s="15">
        <v>87200</v>
      </c>
      <c r="I37" s="15">
        <v>146036</v>
      </c>
      <c r="J37" s="15">
        <v>446200</v>
      </c>
      <c r="K37" s="15"/>
      <c r="L37" s="15"/>
      <c r="M37" s="15">
        <v>31200</v>
      </c>
      <c r="N37" s="15">
        <f t="shared" si="6"/>
        <v>1574900</v>
      </c>
      <c r="P37" s="14"/>
    </row>
    <row r="38" spans="1:16" s="5" customFormat="1" x14ac:dyDescent="0.25">
      <c r="A38" s="23"/>
      <c r="B38" s="22"/>
      <c r="C38" s="23"/>
      <c r="D38" s="30" t="s">
        <v>30</v>
      </c>
      <c r="E38" s="10">
        <v>64.385999999999996</v>
      </c>
      <c r="F38" s="15">
        <v>325400</v>
      </c>
      <c r="G38" s="15">
        <v>703</v>
      </c>
      <c r="H38" s="15">
        <v>24900</v>
      </c>
      <c r="I38" s="15">
        <v>30697</v>
      </c>
      <c r="J38" s="15">
        <v>93800</v>
      </c>
      <c r="K38" s="15"/>
      <c r="L38" s="15"/>
      <c r="M38" s="15">
        <v>10900</v>
      </c>
      <c r="N38" s="15">
        <f t="shared" si="6"/>
        <v>455000</v>
      </c>
      <c r="P38" s="14"/>
    </row>
    <row r="39" spans="1:16" s="5" customFormat="1" ht="31.5" x14ac:dyDescent="0.25">
      <c r="A39" s="23"/>
      <c r="B39" s="22"/>
      <c r="C39" s="23"/>
      <c r="D39" s="48" t="s">
        <v>44</v>
      </c>
      <c r="E39" s="10"/>
      <c r="F39" s="15"/>
      <c r="G39" s="15">
        <v>3370</v>
      </c>
      <c r="H39" s="15">
        <v>119300</v>
      </c>
      <c r="I39" s="15">
        <v>83636</v>
      </c>
      <c r="J39" s="15">
        <v>255500</v>
      </c>
      <c r="K39" s="15">
        <v>64000</v>
      </c>
      <c r="L39" s="15">
        <v>637500</v>
      </c>
      <c r="M39" s="15">
        <v>35800</v>
      </c>
      <c r="N39" s="15">
        <f t="shared" si="6"/>
        <v>1048100</v>
      </c>
      <c r="P39" s="14"/>
    </row>
    <row r="40" spans="1:16" s="5" customFormat="1" ht="31.5" x14ac:dyDescent="0.25">
      <c r="A40" s="23"/>
      <c r="B40" s="22"/>
      <c r="C40" s="23"/>
      <c r="D40" s="48" t="s">
        <v>45</v>
      </c>
      <c r="E40" s="10">
        <v>248.08600000000001</v>
      </c>
      <c r="F40" s="15">
        <v>430800</v>
      </c>
      <c r="G40" s="15">
        <v>1902</v>
      </c>
      <c r="H40" s="15">
        <v>67300</v>
      </c>
      <c r="I40" s="15">
        <v>180879</v>
      </c>
      <c r="J40" s="15">
        <v>552700</v>
      </c>
      <c r="K40" s="15"/>
      <c r="L40" s="15"/>
      <c r="M40" s="15">
        <v>25300</v>
      </c>
      <c r="N40" s="15">
        <f t="shared" si="6"/>
        <v>1076100</v>
      </c>
      <c r="P40" s="14"/>
    </row>
    <row r="41" spans="1:16" s="5" customFormat="1" x14ac:dyDescent="0.25">
      <c r="A41" s="23"/>
      <c r="B41" s="22"/>
      <c r="C41" s="23"/>
      <c r="D41" s="30" t="s">
        <v>43</v>
      </c>
      <c r="E41" s="10"/>
      <c r="F41" s="15"/>
      <c r="G41" s="15">
        <v>180</v>
      </c>
      <c r="H41" s="15">
        <v>3600</v>
      </c>
      <c r="I41" s="15">
        <v>17418</v>
      </c>
      <c r="J41" s="15">
        <v>53200</v>
      </c>
      <c r="K41" s="15">
        <v>19200</v>
      </c>
      <c r="L41" s="15">
        <v>191300</v>
      </c>
      <c r="M41" s="15">
        <v>25600</v>
      </c>
      <c r="N41" s="15">
        <f t="shared" si="6"/>
        <v>273700</v>
      </c>
      <c r="P41" s="14"/>
    </row>
    <row r="42" spans="1:16" ht="31.5" x14ac:dyDescent="0.25">
      <c r="A42" s="21" t="s">
        <v>105</v>
      </c>
      <c r="B42" s="17">
        <v>1022</v>
      </c>
      <c r="C42" s="21" t="s">
        <v>14</v>
      </c>
      <c r="D42" s="50" t="s">
        <v>31</v>
      </c>
      <c r="E42" s="9">
        <v>170.18700000000001</v>
      </c>
      <c r="F42" s="13">
        <v>245800</v>
      </c>
      <c r="G42" s="13">
        <v>1978</v>
      </c>
      <c r="H42" s="13">
        <v>70000</v>
      </c>
      <c r="I42" s="13">
        <v>55086</v>
      </c>
      <c r="J42" s="13">
        <v>168300</v>
      </c>
      <c r="K42" s="13"/>
      <c r="L42" s="13"/>
      <c r="M42" s="13">
        <v>15300</v>
      </c>
      <c r="N42" s="13">
        <f t="shared" ref="N42" si="7">F42+H42+J42+L42+M42</f>
        <v>499400</v>
      </c>
    </row>
    <row r="43" spans="1:16" ht="31.5" x14ac:dyDescent="0.25">
      <c r="A43" s="21" t="s">
        <v>106</v>
      </c>
      <c r="B43" s="17">
        <v>1070</v>
      </c>
      <c r="C43" s="21" t="s">
        <v>15</v>
      </c>
      <c r="D43" s="47" t="s">
        <v>94</v>
      </c>
      <c r="E43" s="9">
        <f>SUM(E44:E47)</f>
        <v>66.869</v>
      </c>
      <c r="F43" s="13">
        <f>SUM(F44:F47)</f>
        <v>102000</v>
      </c>
      <c r="G43" s="13">
        <f t="shared" ref="G43:M43" si="8">SUM(G44:G47)</f>
        <v>4532</v>
      </c>
      <c r="H43" s="13">
        <f t="shared" si="8"/>
        <v>105100</v>
      </c>
      <c r="I43" s="13">
        <f t="shared" si="8"/>
        <v>65138</v>
      </c>
      <c r="J43" s="13">
        <f t="shared" si="8"/>
        <v>199000</v>
      </c>
      <c r="K43" s="13">
        <f t="shared" si="8"/>
        <v>0</v>
      </c>
      <c r="L43" s="13">
        <f t="shared" si="8"/>
        <v>0</v>
      </c>
      <c r="M43" s="13">
        <f t="shared" si="8"/>
        <v>30900</v>
      </c>
      <c r="N43" s="13">
        <f t="shared" si="6"/>
        <v>437000</v>
      </c>
    </row>
    <row r="44" spans="1:16" s="5" customFormat="1" x14ac:dyDescent="0.25">
      <c r="A44" s="23"/>
      <c r="B44" s="22"/>
      <c r="C44" s="23" t="s">
        <v>15</v>
      </c>
      <c r="D44" s="30" t="s">
        <v>5</v>
      </c>
      <c r="E44" s="10">
        <v>45.652999999999999</v>
      </c>
      <c r="F44" s="15">
        <v>61800</v>
      </c>
      <c r="G44" s="15">
        <v>360</v>
      </c>
      <c r="H44" s="15">
        <v>13100</v>
      </c>
      <c r="I44" s="15">
        <v>12117</v>
      </c>
      <c r="J44" s="15">
        <v>37000</v>
      </c>
      <c r="K44" s="15"/>
      <c r="L44" s="15"/>
      <c r="M44" s="15">
        <v>2100</v>
      </c>
      <c r="N44" s="15">
        <f t="shared" si="6"/>
        <v>114000</v>
      </c>
      <c r="P44" s="14"/>
    </row>
    <row r="45" spans="1:16" s="5" customFormat="1" ht="19.5" customHeight="1" x14ac:dyDescent="0.25">
      <c r="A45" s="23"/>
      <c r="B45" s="22"/>
      <c r="C45" s="23" t="s">
        <v>15</v>
      </c>
      <c r="D45" s="45" t="s">
        <v>7</v>
      </c>
      <c r="E45" s="10">
        <v>9.9589999999999996</v>
      </c>
      <c r="F45" s="15">
        <v>18800</v>
      </c>
      <c r="G45" s="15">
        <v>55</v>
      </c>
      <c r="H45" s="15">
        <v>2000</v>
      </c>
      <c r="I45" s="15">
        <v>13446</v>
      </c>
      <c r="J45" s="15">
        <v>41100</v>
      </c>
      <c r="K45" s="15"/>
      <c r="L45" s="15"/>
      <c r="M45" s="15">
        <v>6500</v>
      </c>
      <c r="N45" s="15">
        <f t="shared" si="6"/>
        <v>68400</v>
      </c>
      <c r="P45" s="14"/>
    </row>
    <row r="46" spans="1:16" s="5" customFormat="1" x14ac:dyDescent="0.25">
      <c r="A46" s="23"/>
      <c r="B46" s="22"/>
      <c r="C46" s="23" t="s">
        <v>15</v>
      </c>
      <c r="D46" s="30" t="s">
        <v>6</v>
      </c>
      <c r="E46" s="10">
        <v>11.257</v>
      </c>
      <c r="F46" s="15">
        <v>21400</v>
      </c>
      <c r="G46" s="15">
        <v>50</v>
      </c>
      <c r="H46" s="15">
        <v>2200</v>
      </c>
      <c r="I46" s="15">
        <v>10000</v>
      </c>
      <c r="J46" s="15">
        <v>30500</v>
      </c>
      <c r="K46" s="15"/>
      <c r="L46" s="15"/>
      <c r="M46" s="15">
        <v>6600</v>
      </c>
      <c r="N46" s="15">
        <f t="shared" si="6"/>
        <v>60700</v>
      </c>
      <c r="P46" s="14"/>
    </row>
    <row r="47" spans="1:16" s="5" customFormat="1" x14ac:dyDescent="0.25">
      <c r="A47" s="23"/>
      <c r="B47" s="22"/>
      <c r="C47" s="23" t="s">
        <v>15</v>
      </c>
      <c r="D47" s="30" t="s">
        <v>2</v>
      </c>
      <c r="E47" s="10"/>
      <c r="F47" s="15"/>
      <c r="G47" s="15">
        <v>4067</v>
      </c>
      <c r="H47" s="15">
        <v>87800</v>
      </c>
      <c r="I47" s="15">
        <v>29575</v>
      </c>
      <c r="J47" s="15">
        <v>90400</v>
      </c>
      <c r="K47" s="15"/>
      <c r="L47" s="15"/>
      <c r="M47" s="15">
        <v>15700</v>
      </c>
      <c r="N47" s="15">
        <f t="shared" si="6"/>
        <v>193900</v>
      </c>
      <c r="P47" s="14"/>
    </row>
    <row r="48" spans="1:16" ht="31.5" x14ac:dyDescent="0.25">
      <c r="A48" s="21" t="s">
        <v>107</v>
      </c>
      <c r="B48" s="17">
        <v>1130</v>
      </c>
      <c r="C48" s="21" t="s">
        <v>16</v>
      </c>
      <c r="D48" s="47" t="s">
        <v>95</v>
      </c>
      <c r="E48" s="9">
        <v>5.5650000000000004</v>
      </c>
      <c r="F48" s="13">
        <v>11200</v>
      </c>
      <c r="G48" s="13">
        <v>24</v>
      </c>
      <c r="H48" s="13">
        <v>900</v>
      </c>
      <c r="I48" s="13">
        <v>1200</v>
      </c>
      <c r="J48" s="13">
        <v>3600</v>
      </c>
      <c r="K48" s="13"/>
      <c r="L48" s="13"/>
      <c r="M48" s="13">
        <v>2100</v>
      </c>
      <c r="N48" s="13">
        <f t="shared" si="6"/>
        <v>17800</v>
      </c>
      <c r="O48" s="1" t="s">
        <v>1</v>
      </c>
    </row>
    <row r="49" spans="1:16" ht="31.5" x14ac:dyDescent="0.25">
      <c r="A49" s="21" t="s">
        <v>108</v>
      </c>
      <c r="B49" s="17">
        <v>1141</v>
      </c>
      <c r="C49" s="21" t="s">
        <v>16</v>
      </c>
      <c r="D49" s="47" t="s">
        <v>96</v>
      </c>
      <c r="E49" s="9">
        <v>14.388</v>
      </c>
      <c r="F49" s="13">
        <v>94300</v>
      </c>
      <c r="G49" s="13">
        <v>143</v>
      </c>
      <c r="H49" s="13">
        <v>5100</v>
      </c>
      <c r="I49" s="13">
        <v>45780</v>
      </c>
      <c r="J49" s="13">
        <v>139900</v>
      </c>
      <c r="K49" s="13"/>
      <c r="L49" s="13"/>
      <c r="M49" s="13">
        <v>1600</v>
      </c>
      <c r="N49" s="13">
        <f t="shared" si="6"/>
        <v>240900</v>
      </c>
    </row>
    <row r="50" spans="1:16" ht="31.5" x14ac:dyDescent="0.25">
      <c r="A50" s="21" t="s">
        <v>109</v>
      </c>
      <c r="B50" s="26">
        <v>1151</v>
      </c>
      <c r="C50" s="26" t="s">
        <v>16</v>
      </c>
      <c r="D50" s="47" t="s">
        <v>97</v>
      </c>
      <c r="E50" s="9">
        <v>63.951000000000001</v>
      </c>
      <c r="F50" s="13">
        <v>78100</v>
      </c>
      <c r="G50" s="13">
        <v>180</v>
      </c>
      <c r="H50" s="13">
        <v>7100</v>
      </c>
      <c r="I50" s="13">
        <v>6600</v>
      </c>
      <c r="J50" s="13">
        <v>20200</v>
      </c>
      <c r="K50" s="13"/>
      <c r="L50" s="13"/>
      <c r="M50" s="13">
        <v>5200</v>
      </c>
      <c r="N50" s="13">
        <f t="shared" si="6"/>
        <v>110600</v>
      </c>
    </row>
    <row r="51" spans="1:16" x14ac:dyDescent="0.25">
      <c r="A51" s="21" t="s">
        <v>29</v>
      </c>
      <c r="B51" s="17">
        <v>5031</v>
      </c>
      <c r="C51" s="21" t="s">
        <v>20</v>
      </c>
      <c r="D51" s="51" t="s">
        <v>64</v>
      </c>
      <c r="E51" s="52">
        <f>E52+E53</f>
        <v>157.38399999999999</v>
      </c>
      <c r="F51" s="53">
        <f>F52+F53</f>
        <v>386000</v>
      </c>
      <c r="G51" s="53">
        <f t="shared" ref="G51:M51" si="9">G52+G53</f>
        <v>358</v>
      </c>
      <c r="H51" s="53">
        <f t="shared" si="9"/>
        <v>13100</v>
      </c>
      <c r="I51" s="53">
        <f t="shared" si="9"/>
        <v>22328</v>
      </c>
      <c r="J51" s="53">
        <f t="shared" si="9"/>
        <v>68200</v>
      </c>
      <c r="K51" s="53">
        <f t="shared" si="9"/>
        <v>0</v>
      </c>
      <c r="L51" s="53">
        <f t="shared" si="9"/>
        <v>0</v>
      </c>
      <c r="M51" s="53">
        <f t="shared" si="9"/>
        <v>4400</v>
      </c>
      <c r="N51" s="13">
        <f t="shared" si="6"/>
        <v>471700</v>
      </c>
    </row>
    <row r="52" spans="1:16" s="5" customFormat="1" x14ac:dyDescent="0.25">
      <c r="A52" s="23"/>
      <c r="B52" s="22"/>
      <c r="C52" s="23"/>
      <c r="D52" s="54" t="s">
        <v>62</v>
      </c>
      <c r="E52" s="55">
        <v>148.035</v>
      </c>
      <c r="F52" s="56">
        <v>369100</v>
      </c>
      <c r="G52" s="56">
        <v>310</v>
      </c>
      <c r="H52" s="56">
        <v>11000</v>
      </c>
      <c r="I52" s="15">
        <v>17295</v>
      </c>
      <c r="J52" s="15">
        <v>52800</v>
      </c>
      <c r="K52" s="15"/>
      <c r="L52" s="15"/>
      <c r="M52" s="15">
        <v>3200</v>
      </c>
      <c r="N52" s="15">
        <f t="shared" si="6"/>
        <v>436100</v>
      </c>
      <c r="P52" s="14"/>
    </row>
    <row r="53" spans="1:16" s="5" customFormat="1" x14ac:dyDescent="0.25">
      <c r="A53" s="23"/>
      <c r="B53" s="22"/>
      <c r="C53" s="23"/>
      <c r="D53" s="57" t="s">
        <v>63</v>
      </c>
      <c r="E53" s="57">
        <v>9.3490000000000002</v>
      </c>
      <c r="F53" s="58">
        <v>16900</v>
      </c>
      <c r="G53" s="58">
        <v>48</v>
      </c>
      <c r="H53" s="58">
        <v>2100</v>
      </c>
      <c r="I53" s="15">
        <v>5033</v>
      </c>
      <c r="J53" s="15">
        <v>15400</v>
      </c>
      <c r="K53" s="15"/>
      <c r="L53" s="15"/>
      <c r="M53" s="15">
        <v>1200</v>
      </c>
      <c r="N53" s="15">
        <f t="shared" si="6"/>
        <v>35600</v>
      </c>
      <c r="P53" s="14"/>
    </row>
    <row r="54" spans="1:16" ht="31.5" x14ac:dyDescent="0.25">
      <c r="A54" s="28" t="s">
        <v>67</v>
      </c>
      <c r="B54" s="28"/>
      <c r="C54" s="28"/>
      <c r="D54" s="33" t="s">
        <v>98</v>
      </c>
      <c r="E54" s="18">
        <f>E55+E56+E57</f>
        <v>85.248800000000003</v>
      </c>
      <c r="F54" s="18">
        <f t="shared" ref="F54:N54" si="10">F55+F56+F57</f>
        <v>273400</v>
      </c>
      <c r="G54" s="19">
        <f t="shared" si="10"/>
        <v>603</v>
      </c>
      <c r="H54" s="19">
        <f t="shared" si="10"/>
        <v>21400</v>
      </c>
      <c r="I54" s="19">
        <f t="shared" si="10"/>
        <v>62793</v>
      </c>
      <c r="J54" s="19">
        <f t="shared" si="10"/>
        <v>173900</v>
      </c>
      <c r="K54" s="19">
        <f t="shared" si="10"/>
        <v>0</v>
      </c>
      <c r="L54" s="19">
        <f t="shared" si="10"/>
        <v>0</v>
      </c>
      <c r="M54" s="19">
        <f t="shared" si="10"/>
        <v>0</v>
      </c>
      <c r="N54" s="19">
        <f t="shared" si="10"/>
        <v>468700</v>
      </c>
    </row>
    <row r="55" spans="1:16" s="5" customFormat="1" ht="31.5" x14ac:dyDescent="0.25">
      <c r="A55" s="23" t="s">
        <v>23</v>
      </c>
      <c r="B55" s="23" t="s">
        <v>24</v>
      </c>
      <c r="C55" s="23" t="s">
        <v>11</v>
      </c>
      <c r="D55" s="44" t="s">
        <v>99</v>
      </c>
      <c r="E55" s="10">
        <v>41.525799999999997</v>
      </c>
      <c r="F55" s="15">
        <v>204000</v>
      </c>
      <c r="G55" s="15">
        <v>263</v>
      </c>
      <c r="H55" s="15">
        <v>9400</v>
      </c>
      <c r="I55" s="15">
        <v>35000</v>
      </c>
      <c r="J55" s="15">
        <v>97000</v>
      </c>
      <c r="K55" s="15"/>
      <c r="L55" s="15"/>
      <c r="M55" s="15"/>
      <c r="N55" s="15">
        <f t="shared" si="6"/>
        <v>310400</v>
      </c>
      <c r="P55" s="14"/>
    </row>
    <row r="56" spans="1:16" s="5" customFormat="1" ht="47.25" x14ac:dyDescent="0.25">
      <c r="A56" s="23" t="s">
        <v>28</v>
      </c>
      <c r="B56" s="22">
        <v>3104</v>
      </c>
      <c r="C56" s="22">
        <v>1020</v>
      </c>
      <c r="D56" s="48" t="s">
        <v>85</v>
      </c>
      <c r="E56" s="10">
        <v>16.693000000000001</v>
      </c>
      <c r="F56" s="15">
        <v>40000</v>
      </c>
      <c r="G56" s="15">
        <v>100</v>
      </c>
      <c r="H56" s="15">
        <v>3500</v>
      </c>
      <c r="I56" s="15">
        <v>10000</v>
      </c>
      <c r="J56" s="15">
        <v>27700</v>
      </c>
      <c r="K56" s="15"/>
      <c r="L56" s="15"/>
      <c r="M56" s="15"/>
      <c r="N56" s="15">
        <f t="shared" si="6"/>
        <v>71200</v>
      </c>
      <c r="P56" s="14"/>
    </row>
    <row r="57" spans="1:16" s="5" customFormat="1" ht="31.5" x14ac:dyDescent="0.25">
      <c r="A57" s="23" t="s">
        <v>27</v>
      </c>
      <c r="B57" s="22">
        <v>3121</v>
      </c>
      <c r="C57" s="22">
        <v>1040</v>
      </c>
      <c r="D57" s="45" t="s">
        <v>8</v>
      </c>
      <c r="E57" s="10">
        <v>27.03</v>
      </c>
      <c r="F57" s="15">
        <v>29400</v>
      </c>
      <c r="G57" s="15">
        <v>240</v>
      </c>
      <c r="H57" s="15">
        <v>8500</v>
      </c>
      <c r="I57" s="15">
        <v>17793</v>
      </c>
      <c r="J57" s="15">
        <v>49200</v>
      </c>
      <c r="K57" s="15"/>
      <c r="L57" s="15"/>
      <c r="M57" s="15"/>
      <c r="N57" s="15">
        <f t="shared" ref="N57" si="11">F57+H57+J57+L57+M57</f>
        <v>87100</v>
      </c>
      <c r="P57" s="14"/>
    </row>
    <row r="58" spans="1:16" ht="31.5" x14ac:dyDescent="0.25">
      <c r="A58" s="29">
        <v>1010000</v>
      </c>
      <c r="B58" s="29"/>
      <c r="C58" s="29"/>
      <c r="D58" s="20" t="s">
        <v>100</v>
      </c>
      <c r="E58" s="18">
        <f>SUM(E59:E66)</f>
        <v>300.5</v>
      </c>
      <c r="F58" s="19">
        <f>SUM(F59:F66)</f>
        <v>450900</v>
      </c>
      <c r="G58" s="19">
        <f t="shared" ref="G58:M58" si="12">SUM(G59:G66)</f>
        <v>1800</v>
      </c>
      <c r="H58" s="19">
        <f t="shared" si="12"/>
        <v>63800</v>
      </c>
      <c r="I58" s="19">
        <f t="shared" si="12"/>
        <v>138500</v>
      </c>
      <c r="J58" s="19">
        <f t="shared" si="12"/>
        <v>461500</v>
      </c>
      <c r="K58" s="19">
        <f t="shared" si="12"/>
        <v>40500</v>
      </c>
      <c r="L58" s="19">
        <f t="shared" si="12"/>
        <v>317700</v>
      </c>
      <c r="M58" s="19">
        <f t="shared" si="12"/>
        <v>197500</v>
      </c>
      <c r="N58" s="59">
        <f t="shared" si="6"/>
        <v>1491400</v>
      </c>
    </row>
    <row r="59" spans="1:16" s="5" customFormat="1" ht="31.5" x14ac:dyDescent="0.25">
      <c r="A59" s="22">
        <v>1011100</v>
      </c>
      <c r="B59" s="22">
        <v>1100</v>
      </c>
      <c r="C59" s="23" t="s">
        <v>15</v>
      </c>
      <c r="D59" s="45" t="s">
        <v>68</v>
      </c>
      <c r="E59" s="10"/>
      <c r="F59" s="15"/>
      <c r="G59" s="15">
        <v>340</v>
      </c>
      <c r="H59" s="15">
        <v>12000</v>
      </c>
      <c r="I59" s="15">
        <v>35000</v>
      </c>
      <c r="J59" s="15">
        <v>117200</v>
      </c>
      <c r="K59" s="15">
        <v>16000</v>
      </c>
      <c r="L59" s="15">
        <v>125500</v>
      </c>
      <c r="M59" s="15">
        <v>2600</v>
      </c>
      <c r="N59" s="15">
        <f t="shared" si="6"/>
        <v>257300</v>
      </c>
      <c r="P59" s="14"/>
    </row>
    <row r="60" spans="1:16" s="5" customFormat="1" ht="31.5" x14ac:dyDescent="0.25">
      <c r="A60" s="22">
        <v>1014030</v>
      </c>
      <c r="B60" s="22">
        <v>4030</v>
      </c>
      <c r="C60" s="23" t="s">
        <v>17</v>
      </c>
      <c r="D60" s="48" t="s">
        <v>69</v>
      </c>
      <c r="E60" s="10">
        <v>200</v>
      </c>
      <c r="F60" s="15">
        <v>303000</v>
      </c>
      <c r="G60" s="15">
        <v>280</v>
      </c>
      <c r="H60" s="15">
        <v>9900</v>
      </c>
      <c r="I60" s="15">
        <v>36000</v>
      </c>
      <c r="J60" s="15">
        <v>120500</v>
      </c>
      <c r="K60" s="15">
        <v>2500</v>
      </c>
      <c r="L60" s="15">
        <v>19600</v>
      </c>
      <c r="M60" s="15">
        <v>700</v>
      </c>
      <c r="N60" s="15">
        <f t="shared" si="6"/>
        <v>453700</v>
      </c>
      <c r="P60" s="14"/>
    </row>
    <row r="61" spans="1:16" s="5" customFormat="1" ht="31.5" x14ac:dyDescent="0.25">
      <c r="A61" s="22">
        <v>1014040</v>
      </c>
      <c r="B61" s="22">
        <v>4040</v>
      </c>
      <c r="C61" s="23" t="s">
        <v>17</v>
      </c>
      <c r="D61" s="48" t="s">
        <v>74</v>
      </c>
      <c r="E61" s="10">
        <v>95</v>
      </c>
      <c r="F61" s="15">
        <v>135000</v>
      </c>
      <c r="G61" s="15">
        <v>140</v>
      </c>
      <c r="H61" s="15">
        <v>5000</v>
      </c>
      <c r="I61" s="15">
        <v>11000</v>
      </c>
      <c r="J61" s="15">
        <v>36800</v>
      </c>
      <c r="K61" s="15"/>
      <c r="L61" s="15"/>
      <c r="M61" s="15">
        <v>400</v>
      </c>
      <c r="N61" s="15">
        <f t="shared" si="6"/>
        <v>177200</v>
      </c>
      <c r="P61" s="14"/>
    </row>
    <row r="62" spans="1:16" s="5" customFormat="1" x14ac:dyDescent="0.25">
      <c r="A62" s="22">
        <v>1014060</v>
      </c>
      <c r="B62" s="22">
        <v>4060</v>
      </c>
      <c r="C62" s="23" t="s">
        <v>18</v>
      </c>
      <c r="D62" s="30" t="s">
        <v>70</v>
      </c>
      <c r="E62" s="10"/>
      <c r="F62" s="15"/>
      <c r="G62" s="15">
        <v>340</v>
      </c>
      <c r="H62" s="15">
        <v>12000</v>
      </c>
      <c r="I62" s="15">
        <v>35000</v>
      </c>
      <c r="J62" s="15">
        <v>117200</v>
      </c>
      <c r="K62" s="15">
        <v>16000</v>
      </c>
      <c r="L62" s="15">
        <v>125500</v>
      </c>
      <c r="M62" s="15">
        <v>2600</v>
      </c>
      <c r="N62" s="15">
        <f t="shared" si="6"/>
        <v>257300</v>
      </c>
      <c r="P62" s="14"/>
    </row>
    <row r="63" spans="1:16" s="5" customFormat="1" ht="31.5" x14ac:dyDescent="0.25">
      <c r="A63" s="22">
        <v>1014060</v>
      </c>
      <c r="B63" s="22">
        <v>4060</v>
      </c>
      <c r="C63" s="23" t="s">
        <v>18</v>
      </c>
      <c r="D63" s="48" t="s">
        <v>71</v>
      </c>
      <c r="E63" s="10"/>
      <c r="F63" s="15"/>
      <c r="G63" s="15">
        <v>120</v>
      </c>
      <c r="H63" s="15">
        <v>4300</v>
      </c>
      <c r="I63" s="15">
        <v>8000</v>
      </c>
      <c r="J63" s="15">
        <v>26800</v>
      </c>
      <c r="K63" s="15"/>
      <c r="L63" s="15"/>
      <c r="M63" s="15">
        <v>95000</v>
      </c>
      <c r="N63" s="15">
        <f t="shared" si="6"/>
        <v>126100</v>
      </c>
      <c r="P63" s="14"/>
    </row>
    <row r="64" spans="1:16" s="5" customFormat="1" ht="31.5" x14ac:dyDescent="0.25">
      <c r="A64" s="22">
        <v>1014060</v>
      </c>
      <c r="B64" s="22">
        <v>4060</v>
      </c>
      <c r="C64" s="23" t="s">
        <v>18</v>
      </c>
      <c r="D64" s="48" t="s">
        <v>72</v>
      </c>
      <c r="E64" s="10"/>
      <c r="F64" s="15"/>
      <c r="G64" s="15">
        <v>140</v>
      </c>
      <c r="H64" s="15">
        <v>5000</v>
      </c>
      <c r="I64" s="15">
        <v>7000</v>
      </c>
      <c r="J64" s="15">
        <v>23400</v>
      </c>
      <c r="K64" s="15"/>
      <c r="L64" s="15"/>
      <c r="M64" s="15">
        <v>95000</v>
      </c>
      <c r="N64" s="15">
        <f t="shared" si="6"/>
        <v>123400</v>
      </c>
      <c r="P64" s="14"/>
    </row>
    <row r="65" spans="1:16" s="5" customFormat="1" x14ac:dyDescent="0.25">
      <c r="A65" s="22">
        <v>1014060</v>
      </c>
      <c r="B65" s="22">
        <v>4060</v>
      </c>
      <c r="C65" s="23" t="s">
        <v>18</v>
      </c>
      <c r="D65" s="30" t="s">
        <v>73</v>
      </c>
      <c r="E65" s="10"/>
      <c r="F65" s="15"/>
      <c r="G65" s="15">
        <v>400</v>
      </c>
      <c r="H65" s="15">
        <v>14200</v>
      </c>
      <c r="I65" s="15">
        <v>1500</v>
      </c>
      <c r="J65" s="15">
        <v>5000</v>
      </c>
      <c r="K65" s="15">
        <v>6000</v>
      </c>
      <c r="L65" s="15">
        <v>47100</v>
      </c>
      <c r="M65" s="15">
        <v>1200</v>
      </c>
      <c r="N65" s="15">
        <f t="shared" si="6"/>
        <v>67500</v>
      </c>
      <c r="P65" s="14"/>
    </row>
    <row r="66" spans="1:16" s="5" customFormat="1" ht="31.5" x14ac:dyDescent="0.25">
      <c r="A66" s="22">
        <v>1014081</v>
      </c>
      <c r="B66" s="22">
        <v>4081</v>
      </c>
      <c r="C66" s="23" t="s">
        <v>19</v>
      </c>
      <c r="D66" s="48" t="s">
        <v>101</v>
      </c>
      <c r="E66" s="10">
        <v>5.5</v>
      </c>
      <c r="F66" s="15">
        <v>12900</v>
      </c>
      <c r="G66" s="15">
        <v>40</v>
      </c>
      <c r="H66" s="15">
        <v>1400</v>
      </c>
      <c r="I66" s="15">
        <v>5000</v>
      </c>
      <c r="J66" s="15">
        <v>14600</v>
      </c>
      <c r="K66" s="15"/>
      <c r="L66" s="15"/>
      <c r="M66" s="15"/>
      <c r="N66" s="15">
        <f t="shared" si="6"/>
        <v>28900</v>
      </c>
      <c r="P66" s="14"/>
    </row>
    <row r="67" spans="1:16" x14ac:dyDescent="0.25">
      <c r="A67" s="29"/>
      <c r="B67" s="29"/>
      <c r="C67" s="29"/>
      <c r="D67" s="25" t="s">
        <v>0</v>
      </c>
      <c r="E67" s="18">
        <f t="shared" ref="E67:N67" si="13">E9+E15+E54+E58</f>
        <v>6579.3462999999983</v>
      </c>
      <c r="F67" s="19">
        <f t="shared" si="13"/>
        <v>12460400</v>
      </c>
      <c r="G67" s="19">
        <f t="shared" si="13"/>
        <v>63410</v>
      </c>
      <c r="H67" s="19">
        <f t="shared" si="13"/>
        <v>2180700</v>
      </c>
      <c r="I67" s="19">
        <f t="shared" si="13"/>
        <v>2596978</v>
      </c>
      <c r="J67" s="19">
        <f t="shared" si="13"/>
        <v>8031700</v>
      </c>
      <c r="K67" s="19">
        <f t="shared" si="13"/>
        <v>146894</v>
      </c>
      <c r="L67" s="19">
        <f t="shared" si="13"/>
        <v>1353900</v>
      </c>
      <c r="M67" s="19">
        <f t="shared" si="13"/>
        <v>809000</v>
      </c>
      <c r="N67" s="19">
        <f t="shared" si="13"/>
        <v>24835700</v>
      </c>
    </row>
    <row r="68" spans="1:16" x14ac:dyDescent="0.25">
      <c r="A68" s="16"/>
      <c r="B68" s="16"/>
      <c r="C68" s="16"/>
      <c r="D68" s="6"/>
      <c r="E68" s="11"/>
      <c r="F68" s="38"/>
      <c r="G68" s="11"/>
      <c r="H68" s="11"/>
      <c r="I68" s="38"/>
      <c r="J68" s="38"/>
      <c r="K68" s="38"/>
      <c r="L68" s="38"/>
      <c r="M68" s="11"/>
      <c r="N68" s="11"/>
    </row>
    <row r="69" spans="1:16" x14ac:dyDescent="0.25">
      <c r="A69" s="16"/>
      <c r="B69" s="16"/>
      <c r="C69" s="16"/>
      <c r="D69" s="6" t="s">
        <v>102</v>
      </c>
      <c r="E69" s="11" t="s">
        <v>103</v>
      </c>
      <c r="F69" s="38"/>
      <c r="G69" s="11"/>
      <c r="H69" s="11"/>
      <c r="I69" s="1"/>
      <c r="J69" s="38"/>
      <c r="K69" s="38"/>
      <c r="L69" s="38"/>
      <c r="M69" s="11"/>
      <c r="N69" s="11"/>
    </row>
    <row r="70" spans="1:16" x14ac:dyDescent="0.25">
      <c r="A70" s="12"/>
      <c r="B70" s="16"/>
      <c r="C70" s="16"/>
      <c r="D70" s="6"/>
      <c r="E70" s="11"/>
      <c r="F70" s="38"/>
      <c r="G70" s="11"/>
      <c r="H70" s="11"/>
      <c r="I70" s="38"/>
      <c r="J70" s="38"/>
      <c r="K70" s="38"/>
      <c r="L70" s="38"/>
      <c r="M70" s="11"/>
      <c r="N70" s="11"/>
    </row>
    <row r="71" spans="1:16" x14ac:dyDescent="0.25">
      <c r="A71" s="16"/>
      <c r="B71" s="16"/>
      <c r="C71" s="16"/>
      <c r="D71" s="6"/>
      <c r="E71" s="11"/>
      <c r="F71" s="38"/>
      <c r="G71" s="11"/>
      <c r="H71" s="11"/>
      <c r="I71" s="38"/>
      <c r="J71" s="38"/>
      <c r="K71" s="38"/>
      <c r="L71" s="38"/>
      <c r="M71" s="11"/>
      <c r="N71" s="11"/>
    </row>
  </sheetData>
  <mergeCells count="10">
    <mergeCell ref="A6:N6"/>
    <mergeCell ref="L4:N4"/>
    <mergeCell ref="A7:A8"/>
    <mergeCell ref="B7:B8"/>
    <mergeCell ref="C7:C8"/>
    <mergeCell ref="D7:D8"/>
    <mergeCell ref="E7:F7"/>
    <mergeCell ref="G7:H7"/>
    <mergeCell ref="I7:J7"/>
    <mergeCell ref="K7:L7"/>
  </mergeCells>
  <printOptions horizontalCentered="1"/>
  <pageMargins left="0.19685039370078741" right="0.19685039370078741" top="0.19685039370078741" bottom="0.19685039370078741" header="0.15748031496062992" footer="0.19685039370078741"/>
  <pageSetup paperSize="9" scale="67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</vt:lpstr>
      <vt:lpstr>'2021'!Заголовки_для_печати</vt:lpstr>
      <vt:lpstr>'2021'!Область_печати</vt:lpstr>
    </vt:vector>
  </TitlesOfParts>
  <Company>Бюджетный отдел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Лиля</dc:creator>
  <cp:lastModifiedBy>Oksana</cp:lastModifiedBy>
  <cp:lastPrinted>2020-12-22T05:54:00Z</cp:lastPrinted>
  <dcterms:created xsi:type="dcterms:W3CDTF">2002-01-03T07:12:49Z</dcterms:created>
  <dcterms:modified xsi:type="dcterms:W3CDTF">2020-12-30T11:18:30Z</dcterms:modified>
</cp:coreProperties>
</file>