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1" sheetId="11" r:id="rId1"/>
  </sheets>
  <definedNames>
    <definedName name="_xlnm.Print_Titles" localSheetId="0">'2021'!$11:$13</definedName>
    <definedName name="_xlnm.Print_Area" localSheetId="0">'2021'!$A$1:$J$56</definedName>
  </definedNames>
  <calcPr calcId="144525"/>
</workbook>
</file>

<file path=xl/calcChain.xml><?xml version="1.0" encoding="utf-8"?>
<calcChain xmlns="http://schemas.openxmlformats.org/spreadsheetml/2006/main">
  <c r="H34" i="11" l="1"/>
  <c r="H45" i="11"/>
  <c r="H18" i="11"/>
  <c r="G20" i="11"/>
  <c r="G19" i="11"/>
  <c r="H44" i="11" l="1"/>
  <c r="H24" i="11"/>
  <c r="H23" i="11" s="1"/>
  <c r="G35" i="11"/>
  <c r="H17" i="11"/>
  <c r="H15" i="11"/>
  <c r="H14" i="11" s="1"/>
  <c r="H38" i="11"/>
  <c r="H27" i="11"/>
  <c r="H46" i="11" l="1"/>
  <c r="H48" i="11" l="1"/>
  <c r="H41" i="11"/>
  <c r="G39" i="11"/>
  <c r="G38" i="11" s="1"/>
  <c r="H37" i="11"/>
  <c r="G33" i="11"/>
  <c r="G30" i="11"/>
  <c r="G29" i="11"/>
  <c r="G28" i="11"/>
  <c r="H26" i="11"/>
  <c r="G25" i="11"/>
  <c r="G24" i="11" s="1"/>
  <c r="G22" i="11"/>
  <c r="G41" i="11" s="1"/>
  <c r="H47" i="11"/>
  <c r="G16" i="11"/>
  <c r="G45" i="11" s="1"/>
  <c r="G15" i="11" l="1"/>
  <c r="G14" i="11" s="1"/>
  <c r="G27" i="11"/>
  <c r="G26" i="11" s="1"/>
  <c r="G23" i="11"/>
  <c r="G46" i="11"/>
  <c r="H42" i="11"/>
  <c r="G48" i="11"/>
  <c r="G37" i="11"/>
  <c r="H32" i="11"/>
  <c r="H31" i="11" s="1"/>
  <c r="H40" i="11" s="1"/>
  <c r="G34" i="11"/>
  <c r="G44" i="11" s="1"/>
  <c r="G21" i="11"/>
  <c r="G18" i="11" s="1"/>
  <c r="G36" i="11"/>
  <c r="G42" i="11" s="1"/>
  <c r="G47" i="11" l="1"/>
  <c r="G17" i="11"/>
  <c r="I63" i="11"/>
  <c r="H63" i="11"/>
  <c r="G32" i="11"/>
  <c r="G31" i="11" s="1"/>
  <c r="G40" i="11" l="1"/>
  <c r="J63" i="11"/>
  <c r="I64" i="11"/>
  <c r="G63" i="11"/>
  <c r="H64" i="11"/>
  <c r="G64" i="11" l="1"/>
  <c r="J64" i="11"/>
</calcChain>
</file>

<file path=xl/sharedStrings.xml><?xml version="1.0" encoding="utf-8"?>
<sst xmlns="http://schemas.openxmlformats.org/spreadsheetml/2006/main" count="148" uniqueCount="116">
  <si>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</si>
  <si>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</si>
  <si>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</si>
  <si>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</si>
  <si>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</si>
  <si>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0600000</t>
  </si>
  <si>
    <t>0610000</t>
  </si>
  <si>
    <t>0611010</t>
  </si>
  <si>
    <t>Надання дошкільної освіти</t>
  </si>
  <si>
    <t>Код Функціональної класифікації видатків та кредитування бюджету</t>
  </si>
  <si>
    <t>0200000</t>
  </si>
  <si>
    <t>0210000</t>
  </si>
  <si>
    <t>1200000</t>
  </si>
  <si>
    <t>1210000</t>
  </si>
  <si>
    <t xml:space="preserve">Інші заходи у сфері соціального захисту і соціального забезпечення </t>
  </si>
  <si>
    <t>0910</t>
  </si>
  <si>
    <t>0613140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</si>
  <si>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</si>
  <si>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</si>
  <si>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0810000</t>
  </si>
  <si>
    <t>1216030</t>
  </si>
  <si>
    <t>0620</t>
  </si>
  <si>
    <t>0490</t>
  </si>
  <si>
    <t>1100000</t>
  </si>
  <si>
    <t>1110000</t>
  </si>
  <si>
    <t>0613242</t>
  </si>
  <si>
    <t>0813121</t>
  </si>
  <si>
    <t>1113140</t>
  </si>
  <si>
    <t>3140</t>
  </si>
  <si>
    <t>1040</t>
  </si>
  <si>
    <t xml:space="preserve">Міська програма створення страхового фонду документації міста Чорноморська на 2018-2022 роки </t>
  </si>
  <si>
    <t>Міська програма соціального захисту ветеранів педагогічної праці</t>
  </si>
  <si>
    <t>1010</t>
  </si>
  <si>
    <t>Організація благоустрою  населених пунктів</t>
  </si>
  <si>
    <t>Програма розвитку у сфері житлово-комунального господарства в межах території Чорноморської міської ради Одеської області на 2019-2023 роки</t>
  </si>
  <si>
    <t>1216017</t>
  </si>
  <si>
    <t>0456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</si>
  <si>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</si>
  <si>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</si>
  <si>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0470</t>
  </si>
  <si>
    <t>Заходи з енергозбереження</t>
  </si>
  <si>
    <t>Міська програма регулювання чисельності безпритульних тварин у м. Чорноморську Одеської області на 2018-2023 роки</t>
  </si>
  <si>
    <t>Програма енергозбереження та енергоефективності Чорноморської міської ради Одеської області на 2019-2022 роки</t>
  </si>
  <si>
    <t>Міська комплексна програма відпочинку та оздоровлення дітей на 2019-2021 роки</t>
  </si>
  <si>
    <t>Міська програма розвитку фізкультурно-оздоровчої роботи за місцем проживання населення "Спорт для всіх" на 2019-2021 роки</t>
  </si>
  <si>
    <t>Міська програма протидії злочинності та посилення громадської безпеки на території Чорноморської міської ради Одеської області на 2019-2022 роки</t>
  </si>
  <si>
    <t>7693</t>
  </si>
  <si>
    <t>1115061</t>
  </si>
  <si>
    <t>5061</t>
  </si>
  <si>
    <t>0810</t>
  </si>
  <si>
    <t>3100000</t>
  </si>
  <si>
    <t>3110000</t>
  </si>
  <si>
    <t>3117693</t>
  </si>
  <si>
    <t>1113133</t>
  </si>
  <si>
    <t>3133</t>
  </si>
  <si>
    <t>Інші заходи та заклади молодіжної політики</t>
  </si>
  <si>
    <t>0217640</t>
  </si>
  <si>
    <t>7640</t>
  </si>
  <si>
    <t>Міська комплексна програма "Молодь Чорноморська" на 2019-2021 роки</t>
  </si>
  <si>
    <t>0921</t>
  </si>
  <si>
    <t>Міська програма модернізації ліфтового господарства Чорноморської міської ради Одеської області на 2019 - 2023 роки</t>
  </si>
  <si>
    <t>12.09.2019 р. 
№ 485-VII</t>
  </si>
  <si>
    <t>(код бюджету)</t>
  </si>
  <si>
    <t>(грн)</t>
  </si>
  <si>
    <t>УСЬОГО, в тому числі: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</si>
  <si>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</si>
  <si>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</si>
  <si>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міської програми</t>
  </si>
  <si>
    <t>Найменування головного розпорядника коштів міського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</si>
  <si>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Дата і номер документа, яким затверджено міську програму</t>
  </si>
  <si>
    <t>09.01.2006р. 
№ 511-IV(зі змінами та доповненнями)</t>
  </si>
  <si>
    <t>16.02.2018 р.  
№ 303-VII</t>
  </si>
  <si>
    <t>16.02.2018 р.  
№ 306-VII</t>
  </si>
  <si>
    <t>19.12.2018 р. 
№ 371- VII</t>
  </si>
  <si>
    <t>01.03.2019 р.  
№ 404-VII</t>
  </si>
  <si>
    <t>01.03.2019 р.  
№ 408-VII</t>
  </si>
  <si>
    <t>09.01.2006р. 
№ 511-IV (зі змінами та доповненнями)</t>
  </si>
  <si>
    <t>Інші заходи, пов'язані в економічною діяльністю</t>
  </si>
  <si>
    <t>3121</t>
  </si>
  <si>
    <t>6030</t>
  </si>
  <si>
    <t>6017</t>
  </si>
  <si>
    <t>Інша діяльність, пов'язана з експлуатацією об'єктів житлово - комунального господарства</t>
  </si>
  <si>
    <t>7461</t>
  </si>
  <si>
    <t>Міська програма забезпечення житлом дітей-сиріт та дітей, позбавлених батьківського піклування, а також осіб та молоді з їх числа на 2020-2022 роки</t>
  </si>
  <si>
    <t>Міська програма сприяння діяльності об’єднань співвласників багатоквартирних будинків, житлово-будівельних кооперативів в  багатоквартирних будинках на території Чорноморської міської ради Одеської області  на 2020-2022 роки</t>
  </si>
  <si>
    <t>20.12.2019 р. 
№ 521-VII</t>
  </si>
  <si>
    <t>01.03.2019 р.  
№ 406-VII (зі змінами та доповненнями)</t>
  </si>
  <si>
    <t>01.03.2019 р.  
№ 407-VII (зі змінами та доповненнями)</t>
  </si>
  <si>
    <t>01.03.2019 р.  
№ 408-VII (зі змінами та доповненнями)</t>
  </si>
  <si>
    <t>09.04.2019 р.  
№ 416-VII (зі змінами та доповненнями)</t>
  </si>
  <si>
    <t xml:space="preserve">Про затвердження Міської комплексної програми запобігання та протидії домашньому насильству і насильству за ознакою  статі, забезпечення гендерної рівності, протидії торгівлі людьми на 2020-2023 роки </t>
  </si>
  <si>
    <t>19.06.2020 р. 
№ 570-VII</t>
  </si>
  <si>
    <t>Розподіл витрат бюджету Чорноморської міської територіальної громади  на реалізацію міських програм у 2021 році</t>
  </si>
  <si>
    <t>20.12.2019 р.
№ 518-VII (зі змінами та доповненнями)</t>
  </si>
  <si>
    <t xml:space="preserve">Міська комплексна програма "Молодь Чорноморська" на 2019-2021 роки </t>
  </si>
  <si>
    <t xml:space="preserve">до рішення </t>
  </si>
  <si>
    <t>Чорноморської міської ради</t>
  </si>
  <si>
    <t>Одеського району Одеської області</t>
  </si>
  <si>
    <t>Виконавчий комітет Чорноморської міської ради  Одеської області</t>
  </si>
  <si>
    <t>Відділ освіти Чорноморської міської ради  Одеської області</t>
  </si>
  <si>
    <t>Відділ освіти Чорноморської  міської ради  Одеської області</t>
  </si>
  <si>
    <t>Управління соціальної політики Чорноморської міської ради Одеської області</t>
  </si>
  <si>
    <t>Управління соціальної політики Чорноморської міської ради  Одеської області</t>
  </si>
  <si>
    <t>Відділ у справах сім`ї , молоді та спорту Чорноморської міської ради Одеської області</t>
  </si>
  <si>
    <t>Відділ комунального господарства і благоустрою Чорноморської міської ради  Одеської області</t>
  </si>
  <si>
    <t>Відділ комунального господарства і благоустрою Чорноморської  міської ради  Одеської області</t>
  </si>
  <si>
    <t>Управління комунальної  власності  та земельних відносин Чорноморської міської ради Одеської області</t>
  </si>
  <si>
    <t>Начальник фінансового управління</t>
  </si>
  <si>
    <t>Ольга ЯКОВЕНКО</t>
  </si>
  <si>
    <t>Надання загальної середньої освіти закладами загальної середньої освіти</t>
  </si>
  <si>
    <t>0611021</t>
  </si>
  <si>
    <t>1021</t>
  </si>
  <si>
    <t xml:space="preserve">Утримання та забезпечення діяльності центрів соціальних служб 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</si>
  <si>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</si>
  <si>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Додаток 6</t>
  </si>
  <si>
    <t>від  24. 12.2020р. №  13  - VIIІ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</si>
</sst>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/>
    <xf numFmtId="0" fontId="8" fillId="2" borderId="0" xfId="4" applyNumberFormat="1" applyFont="1" applyFill="1" applyAlignment="1" applyProtection="1">
      <alignment horizontal="center" vertical="center"/>
    </xf>
    <xf numFmtId="0" fontId="8" fillId="2" borderId="0" xfId="4" applyNumberFormat="1" applyFont="1" applyFill="1" applyAlignment="1" applyProtection="1">
      <alignment horizontal="left" vertical="center"/>
    </xf>
    <xf numFmtId="3" fontId="8" fillId="2" borderId="0" xfId="4" applyNumberFormat="1" applyFont="1" applyFill="1" applyAlignment="1" applyProtection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8" fillId="2" borderId="0" xfId="4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left" vertical="center"/>
    </xf>
    <xf numFmtId="3" fontId="8" fillId="2" borderId="0" xfId="4" applyNumberFormat="1" applyFont="1" applyFill="1" applyBorder="1" applyAlignment="1">
      <alignment horizontal="center" vertical="center"/>
    </xf>
    <xf numFmtId="3" fontId="6" fillId="2" borderId="0" xfId="4" applyNumberFormat="1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0" xfId="4" applyNumberFormat="1" applyFont="1" applyFill="1" applyBorder="1" applyAlignment="1" applyProtection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3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3" fontId="2" fillId="2" borderId="0" xfId="3" applyNumberFormat="1" applyFont="1" applyFill="1" applyAlignment="1">
      <alignment horizontal="center"/>
    </xf>
    <xf numFmtId="3" fontId="8" fillId="2" borderId="0" xfId="4" applyNumberFormat="1" applyFont="1" applyFill="1" applyAlignment="1" applyProtection="1">
      <alignment horizontal="center"/>
    </xf>
    <xf numFmtId="0" fontId="2" fillId="2" borderId="0" xfId="0" applyFont="1" applyFill="1" applyBorder="1"/>
    <xf numFmtId="3" fontId="2" fillId="2" borderId="0" xfId="0" applyNumberFormat="1" applyFont="1" applyFill="1" applyAlignment="1">
      <alignment horizontal="center" vertical="center"/>
    </xf>
    <xf numFmtId="3" fontId="0" fillId="2" borderId="0" xfId="0" applyNumberForma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5" applyNumberFormat="1" applyFont="1" applyFill="1" applyBorder="1" applyAlignment="1" applyProtection="1">
      <alignment horizontal="center" vertical="center" wrapText="1"/>
    </xf>
    <xf numFmtId="0" fontId="3" fillId="2" borderId="1" xfId="5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49" fontId="3" fillId="2" borderId="1" xfId="5" applyNumberFormat="1" applyFont="1" applyFill="1" applyBorder="1" applyAlignment="1">
      <alignment horizontal="center" vertical="center" wrapText="1"/>
    </xf>
    <xf numFmtId="49" fontId="2" fillId="2" borderId="1" xfId="5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4" fillId="2" borderId="1" xfId="1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4" applyFont="1" applyFill="1" applyAlignment="1">
      <alignment horizontal="left" vertical="center"/>
    </xf>
    <xf numFmtId="0" fontId="3" fillId="2" borderId="0" xfId="4" applyNumberFormat="1" applyFont="1" applyFill="1" applyBorder="1" applyAlignment="1" applyProtection="1">
      <alignment horizontal="center" vertical="center" wrapText="1"/>
    </xf>
    <xf numFmtId="0" fontId="2" fillId="2" borderId="0" xfId="4" applyFont="1" applyFill="1" applyAlignment="1">
      <alignment horizontal="right" vertical="center"/>
    </xf>
    <xf numFmtId="0" fontId="13" fillId="2" borderId="0" xfId="7" applyFont="1" applyFill="1" applyAlignment="1" applyProtection="1">
      <alignment horizontal="left"/>
    </xf>
    <xf numFmtId="0" fontId="6" fillId="2" borderId="1" xfId="4" applyFont="1" applyFill="1" applyBorder="1" applyAlignment="1">
      <alignment horizontal="center" wrapText="1"/>
    </xf>
    <xf numFmtId="0" fontId="6" fillId="2" borderId="1" xfId="4" applyFont="1" applyFill="1" applyBorder="1" applyAlignment="1">
      <alignment horizontal="center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3" xfId="4" applyFont="1" applyFill="1" applyBorder="1" applyAlignment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11 2" xfId="5"/>
    <cellStyle name="Обычный 17 5 6" xfId="3"/>
    <cellStyle name="Обычный 2" xfId="6"/>
    <cellStyle name="Обычный 3" xfId="2"/>
    <cellStyle name="Обычный 3 2" xfId="4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4"/>
  <sheetViews>
    <sheetView tabSelected="1" view="pageBreakPreview" zoomScale="60" zoomScaleNormal="75" workbookViewId="0">
      <selection activeCell="H5" sqref="H5:J5"/>
    </sheetView>
  </sheetViews>
  <sheetFormatPr defaultRowHeight="15" x14ac:dyDescent="0.25"/>
  <cols>
    <col min="1" max="1" width="13.5703125" style="25" customWidth="1"/>
    <col min="2" max="2" width="12.42578125" style="25" customWidth="1"/>
    <col min="3" max="3" width="14.42578125" style="25" customWidth="1"/>
    <col min="4" max="4" width="54.42578125" style="2" customWidth="1"/>
    <col min="5" max="5" width="47.5703125" style="26" customWidth="1"/>
    <col min="6" max="6" width="17" style="1" customWidth="1"/>
    <col min="7" max="7" width="17.140625" style="1" customWidth="1"/>
    <col min="8" max="8" width="19.28515625" style="1" customWidth="1"/>
    <col min="9" max="10" width="16.28515625" style="1" customWidth="1"/>
    <col min="11" max="12" width="9.140625" style="2"/>
    <col min="13" max="13" width="12.5703125" style="2" bestFit="1" customWidth="1"/>
    <col min="14" max="16384" width="9.140625" style="2"/>
  </cols>
  <sheetData>
    <row r="1" spans="1:10" ht="15.75" x14ac:dyDescent="0.25">
      <c r="H1" s="63" t="s">
        <v>114</v>
      </c>
      <c r="I1" s="63"/>
      <c r="J1" s="63"/>
    </row>
    <row r="2" spans="1:10" ht="15.75" x14ac:dyDescent="0.25">
      <c r="H2" s="63" t="s">
        <v>95</v>
      </c>
      <c r="I2" s="63"/>
      <c r="J2" s="63"/>
    </row>
    <row r="3" spans="1:10" ht="19.5" customHeight="1" x14ac:dyDescent="0.25">
      <c r="H3" s="63" t="s">
        <v>96</v>
      </c>
      <c r="I3" s="63"/>
      <c r="J3" s="63"/>
    </row>
    <row r="4" spans="1:10" ht="15.75" x14ac:dyDescent="0.25">
      <c r="H4" s="63" t="s">
        <v>97</v>
      </c>
      <c r="I4" s="63"/>
      <c r="J4" s="63"/>
    </row>
    <row r="5" spans="1:10" ht="15.75" x14ac:dyDescent="0.25">
      <c r="A5" s="31"/>
      <c r="B5" s="31"/>
      <c r="C5" s="31"/>
      <c r="D5" s="31"/>
      <c r="E5" s="6"/>
      <c r="F5" s="5"/>
      <c r="G5" s="7"/>
      <c r="H5" s="64" t="s">
        <v>115</v>
      </c>
      <c r="I5" s="64"/>
      <c r="J5" s="64"/>
    </row>
    <row r="6" spans="1:10" ht="15.75" x14ac:dyDescent="0.25">
      <c r="A6" s="32"/>
      <c r="B6" s="32"/>
      <c r="C6" s="32"/>
      <c r="D6" s="32"/>
      <c r="E6" s="6"/>
      <c r="F6" s="5"/>
      <c r="G6" s="7"/>
      <c r="H6" s="66"/>
      <c r="I6" s="66"/>
      <c r="J6" s="66"/>
    </row>
    <row r="7" spans="1:10" ht="15.75" x14ac:dyDescent="0.25">
      <c r="A7" s="65" t="s">
        <v>92</v>
      </c>
      <c r="B7" s="65"/>
      <c r="C7" s="65"/>
      <c r="D7" s="65"/>
      <c r="E7" s="65"/>
      <c r="F7" s="65"/>
      <c r="G7" s="65"/>
      <c r="H7" s="65"/>
      <c r="I7" s="65"/>
      <c r="J7" s="65"/>
    </row>
    <row r="8" spans="1:10" ht="18.75" x14ac:dyDescent="0.3">
      <c r="A8" s="67">
        <v>15589000000</v>
      </c>
      <c r="B8" s="67"/>
      <c r="C8" s="20"/>
      <c r="D8" s="8"/>
      <c r="E8" s="9"/>
      <c r="F8" s="18"/>
      <c r="G8" s="18"/>
      <c r="H8" s="18"/>
      <c r="I8" s="18"/>
      <c r="J8" s="18"/>
    </row>
    <row r="9" spans="1:10" x14ac:dyDescent="0.25">
      <c r="A9" s="21" t="s">
        <v>62</v>
      </c>
      <c r="B9" s="21"/>
      <c r="C9" s="21"/>
      <c r="D9" s="11"/>
      <c r="E9" s="12"/>
      <c r="F9" s="10"/>
      <c r="G9" s="10"/>
      <c r="H9" s="10"/>
      <c r="I9" s="10"/>
      <c r="J9" s="10"/>
    </row>
    <row r="10" spans="1:10" x14ac:dyDescent="0.25">
      <c r="A10" s="22"/>
      <c r="B10" s="17"/>
      <c r="C10" s="17"/>
      <c r="D10" s="13"/>
      <c r="E10" s="14"/>
      <c r="F10" s="13"/>
      <c r="G10" s="15"/>
      <c r="H10" s="15"/>
      <c r="I10" s="15"/>
      <c r="J10" s="16" t="s">
        <v>63</v>
      </c>
    </row>
    <row r="11" spans="1:10" x14ac:dyDescent="0.25">
      <c r="A11" s="68" t="s">
        <v>65</v>
      </c>
      <c r="B11" s="68" t="s">
        <v>66</v>
      </c>
      <c r="C11" s="68" t="s">
        <v>9</v>
      </c>
      <c r="D11" s="69" t="s">
        <v>68</v>
      </c>
      <c r="E11" s="71" t="s">
        <v>67</v>
      </c>
      <c r="F11" s="69" t="s">
        <v>69</v>
      </c>
      <c r="G11" s="70" t="s">
        <v>0</v>
      </c>
      <c r="H11" s="70" t="s">
        <v>1</v>
      </c>
      <c r="I11" s="70" t="s">
        <v>2</v>
      </c>
      <c r="J11" s="70"/>
    </row>
    <row r="12" spans="1:10" ht="63" customHeight="1" x14ac:dyDescent="0.25">
      <c r="A12" s="68"/>
      <c r="B12" s="68"/>
      <c r="C12" s="68"/>
      <c r="D12" s="69"/>
      <c r="E12" s="72"/>
      <c r="F12" s="69"/>
      <c r="G12" s="70"/>
      <c r="H12" s="70"/>
      <c r="I12" s="37" t="s">
        <v>3</v>
      </c>
      <c r="J12" s="37" t="s">
        <v>4</v>
      </c>
    </row>
    <row r="13" spans="1:10" s="1" customFormat="1" x14ac:dyDescent="0.2">
      <c r="A13" s="39">
        <v>1</v>
      </c>
      <c r="B13" s="39">
        <v>2</v>
      </c>
      <c r="C13" s="39">
        <v>3</v>
      </c>
      <c r="D13" s="38">
        <v>4</v>
      </c>
      <c r="E13" s="38">
        <v>5</v>
      </c>
      <c r="F13" s="38">
        <v>6</v>
      </c>
      <c r="G13" s="37">
        <v>7</v>
      </c>
      <c r="H13" s="37">
        <v>8</v>
      </c>
      <c r="I13" s="37">
        <v>9</v>
      </c>
      <c r="J13" s="37">
        <v>10</v>
      </c>
    </row>
    <row r="14" spans="1:10" s="4" customFormat="1" ht="31.5" x14ac:dyDescent="0.25">
      <c r="A14" s="41" t="s">
        <v>10</v>
      </c>
      <c r="B14" s="42"/>
      <c r="C14" s="42"/>
      <c r="D14" s="42" t="s">
        <v>98</v>
      </c>
      <c r="E14" s="43"/>
      <c r="F14" s="28"/>
      <c r="G14" s="29">
        <f>G15</f>
        <v>200000</v>
      </c>
      <c r="H14" s="29">
        <f t="shared" ref="H14" si="0">H15</f>
        <v>200000</v>
      </c>
      <c r="I14" s="29"/>
      <c r="J14" s="29"/>
    </row>
    <row r="15" spans="1:10" s="4" customFormat="1" ht="31.5" x14ac:dyDescent="0.25">
      <c r="A15" s="44" t="s">
        <v>11</v>
      </c>
      <c r="B15" s="44"/>
      <c r="C15" s="44"/>
      <c r="D15" s="42" t="s">
        <v>98</v>
      </c>
      <c r="E15" s="43"/>
      <c r="F15" s="28"/>
      <c r="G15" s="29">
        <f>G16</f>
        <v>200000</v>
      </c>
      <c r="H15" s="29">
        <f t="shared" ref="H15" si="1">H16</f>
        <v>200000</v>
      </c>
      <c r="I15" s="29"/>
      <c r="J15" s="29"/>
    </row>
    <row r="16" spans="1:10" s="30" customFormat="1" ht="47.25" x14ac:dyDescent="0.25">
      <c r="A16" s="45" t="s">
        <v>56</v>
      </c>
      <c r="B16" s="46" t="s">
        <v>57</v>
      </c>
      <c r="C16" s="46" t="s">
        <v>39</v>
      </c>
      <c r="D16" s="47" t="s">
        <v>40</v>
      </c>
      <c r="E16" s="40" t="s">
        <v>42</v>
      </c>
      <c r="F16" s="36" t="s">
        <v>74</v>
      </c>
      <c r="G16" s="27">
        <f t="shared" ref="G16:G39" si="2">H16+I16</f>
        <v>200000</v>
      </c>
      <c r="H16" s="27">
        <v>200000</v>
      </c>
      <c r="I16" s="27"/>
      <c r="J16" s="27"/>
    </row>
    <row r="17" spans="1:10" s="4" customFormat="1" ht="31.5" x14ac:dyDescent="0.25">
      <c r="A17" s="48" t="s">
        <v>5</v>
      </c>
      <c r="B17" s="48"/>
      <c r="C17" s="48"/>
      <c r="D17" s="49" t="s">
        <v>99</v>
      </c>
      <c r="E17" s="43"/>
      <c r="F17" s="28"/>
      <c r="G17" s="29">
        <f>G18</f>
        <v>2002800</v>
      </c>
      <c r="H17" s="29">
        <f t="shared" ref="H17" si="3">H18</f>
        <v>2002800</v>
      </c>
      <c r="I17" s="29"/>
      <c r="J17" s="29"/>
    </row>
    <row r="18" spans="1:10" s="4" customFormat="1" ht="31.5" x14ac:dyDescent="0.25">
      <c r="A18" s="48" t="s">
        <v>6</v>
      </c>
      <c r="B18" s="48"/>
      <c r="C18" s="48"/>
      <c r="D18" s="49" t="s">
        <v>100</v>
      </c>
      <c r="E18" s="43"/>
      <c r="F18" s="28"/>
      <c r="G18" s="29">
        <f>G19+G20+G21+G22</f>
        <v>2002800</v>
      </c>
      <c r="H18" s="29">
        <f>H19+H20+H21+H22</f>
        <v>2002800</v>
      </c>
      <c r="I18" s="29"/>
      <c r="J18" s="29"/>
    </row>
    <row r="19" spans="1:10" s="30" customFormat="1" ht="18.75" x14ac:dyDescent="0.25">
      <c r="A19" s="46" t="s">
        <v>7</v>
      </c>
      <c r="B19" s="46" t="s">
        <v>32</v>
      </c>
      <c r="C19" s="50" t="s">
        <v>15</v>
      </c>
      <c r="D19" s="47" t="s">
        <v>8</v>
      </c>
      <c r="E19" s="61" t="s">
        <v>42</v>
      </c>
      <c r="F19" s="58" t="s">
        <v>74</v>
      </c>
      <c r="G19" s="27">
        <f>H19+I19</f>
        <v>100000</v>
      </c>
      <c r="H19" s="27">
        <v>100000</v>
      </c>
      <c r="I19" s="27"/>
      <c r="J19" s="27"/>
    </row>
    <row r="20" spans="1:10" s="30" customFormat="1" ht="33" customHeight="1" x14ac:dyDescent="0.25">
      <c r="A20" s="46" t="s">
        <v>110</v>
      </c>
      <c r="B20" s="46" t="s">
        <v>111</v>
      </c>
      <c r="C20" s="50" t="s">
        <v>59</v>
      </c>
      <c r="D20" s="57" t="s">
        <v>109</v>
      </c>
      <c r="E20" s="62"/>
      <c r="F20" s="60"/>
      <c r="G20" s="27">
        <f>H20+I20</f>
        <v>80000</v>
      </c>
      <c r="H20" s="27">
        <v>80000</v>
      </c>
      <c r="I20" s="27"/>
      <c r="J20" s="27"/>
    </row>
    <row r="21" spans="1:10" s="30" customFormat="1" ht="68.25" customHeight="1" x14ac:dyDescent="0.25">
      <c r="A21" s="46" t="s">
        <v>16</v>
      </c>
      <c r="B21" s="46" t="s">
        <v>28</v>
      </c>
      <c r="C21" s="46" t="s">
        <v>29</v>
      </c>
      <c r="D21" s="47" t="s">
        <v>17</v>
      </c>
      <c r="E21" s="40" t="s">
        <v>43</v>
      </c>
      <c r="F21" s="36" t="s">
        <v>87</v>
      </c>
      <c r="G21" s="27">
        <f t="shared" si="2"/>
        <v>1486800</v>
      </c>
      <c r="H21" s="27">
        <v>1486800</v>
      </c>
      <c r="I21" s="27"/>
      <c r="J21" s="27"/>
    </row>
    <row r="22" spans="1:10" s="3" customFormat="1" ht="70.5" customHeight="1" x14ac:dyDescent="0.25">
      <c r="A22" s="51" t="s">
        <v>25</v>
      </c>
      <c r="B22" s="36">
        <v>3242</v>
      </c>
      <c r="C22" s="36">
        <v>1090</v>
      </c>
      <c r="D22" s="40" t="s">
        <v>14</v>
      </c>
      <c r="E22" s="40" t="s">
        <v>31</v>
      </c>
      <c r="F22" s="36" t="s">
        <v>76</v>
      </c>
      <c r="G22" s="27">
        <f t="shared" si="2"/>
        <v>336000</v>
      </c>
      <c r="H22" s="27">
        <v>336000</v>
      </c>
      <c r="I22" s="27"/>
      <c r="J22" s="27"/>
    </row>
    <row r="23" spans="1:10" s="4" customFormat="1" ht="46.5" customHeight="1" x14ac:dyDescent="0.25">
      <c r="A23" s="48" t="s">
        <v>18</v>
      </c>
      <c r="B23" s="48"/>
      <c r="C23" s="48"/>
      <c r="D23" s="49" t="s">
        <v>101</v>
      </c>
      <c r="E23" s="43"/>
      <c r="F23" s="28"/>
      <c r="G23" s="29">
        <f>G24</f>
        <v>324200</v>
      </c>
      <c r="H23" s="29">
        <f t="shared" ref="H23" si="4">H24</f>
        <v>324200</v>
      </c>
      <c r="I23" s="29"/>
      <c r="J23" s="29"/>
    </row>
    <row r="24" spans="1:10" s="4" customFormat="1" ht="46.5" customHeight="1" x14ac:dyDescent="0.25">
      <c r="A24" s="48" t="s">
        <v>19</v>
      </c>
      <c r="B24" s="48"/>
      <c r="C24" s="48"/>
      <c r="D24" s="49" t="s">
        <v>102</v>
      </c>
      <c r="E24" s="43"/>
      <c r="F24" s="28"/>
      <c r="G24" s="29">
        <f>G25</f>
        <v>324200</v>
      </c>
      <c r="H24" s="29">
        <f>H25</f>
        <v>324200</v>
      </c>
      <c r="I24" s="29"/>
      <c r="J24" s="29"/>
    </row>
    <row r="25" spans="1:10" s="30" customFormat="1" ht="72.75" customHeight="1" x14ac:dyDescent="0.25">
      <c r="A25" s="46" t="s">
        <v>26</v>
      </c>
      <c r="B25" s="46" t="s">
        <v>78</v>
      </c>
      <c r="C25" s="46" t="s">
        <v>29</v>
      </c>
      <c r="D25" s="47" t="s">
        <v>112</v>
      </c>
      <c r="E25" s="40" t="s">
        <v>94</v>
      </c>
      <c r="F25" s="36" t="s">
        <v>86</v>
      </c>
      <c r="G25" s="27">
        <f t="shared" si="2"/>
        <v>324200</v>
      </c>
      <c r="H25" s="27">
        <v>324200</v>
      </c>
      <c r="I25" s="27"/>
      <c r="J25" s="27"/>
    </row>
    <row r="26" spans="1:10" s="4" customFormat="1" ht="40.5" customHeight="1" x14ac:dyDescent="0.25">
      <c r="A26" s="48" t="s">
        <v>23</v>
      </c>
      <c r="B26" s="48"/>
      <c r="C26" s="48"/>
      <c r="D26" s="49" t="s">
        <v>103</v>
      </c>
      <c r="E26" s="43"/>
      <c r="F26" s="28"/>
      <c r="G26" s="29">
        <f>G27</f>
        <v>2000100</v>
      </c>
      <c r="H26" s="29">
        <f t="shared" ref="H26" si="5">H27</f>
        <v>2000100</v>
      </c>
      <c r="I26" s="29"/>
      <c r="J26" s="29"/>
    </row>
    <row r="27" spans="1:10" s="4" customFormat="1" ht="31.5" x14ac:dyDescent="0.25">
      <c r="A27" s="48" t="s">
        <v>24</v>
      </c>
      <c r="B27" s="48"/>
      <c r="C27" s="48"/>
      <c r="D27" s="49" t="s">
        <v>103</v>
      </c>
      <c r="E27" s="43"/>
      <c r="F27" s="28"/>
      <c r="G27" s="29">
        <f>G28+G29+G30</f>
        <v>2000100</v>
      </c>
      <c r="H27" s="29">
        <f t="shared" ref="H27" si="6">H28+H29+H30</f>
        <v>2000100</v>
      </c>
      <c r="I27" s="29"/>
      <c r="J27" s="29"/>
    </row>
    <row r="28" spans="1:10" s="30" customFormat="1" ht="72.75" customHeight="1" x14ac:dyDescent="0.25">
      <c r="A28" s="46" t="s">
        <v>53</v>
      </c>
      <c r="B28" s="46" t="s">
        <v>54</v>
      </c>
      <c r="C28" s="46" t="s">
        <v>29</v>
      </c>
      <c r="D28" s="47" t="s">
        <v>55</v>
      </c>
      <c r="E28" s="40" t="s">
        <v>58</v>
      </c>
      <c r="F28" s="36" t="s">
        <v>86</v>
      </c>
      <c r="G28" s="27">
        <f t="shared" si="2"/>
        <v>520000</v>
      </c>
      <c r="H28" s="27">
        <v>520000</v>
      </c>
      <c r="I28" s="27"/>
      <c r="J28" s="27"/>
    </row>
    <row r="29" spans="1:10" s="30" customFormat="1" ht="74.25" customHeight="1" x14ac:dyDescent="0.25">
      <c r="A29" s="46" t="s">
        <v>27</v>
      </c>
      <c r="B29" s="46" t="s">
        <v>28</v>
      </c>
      <c r="C29" s="46" t="s">
        <v>29</v>
      </c>
      <c r="D29" s="47" t="s">
        <v>17</v>
      </c>
      <c r="E29" s="40" t="s">
        <v>43</v>
      </c>
      <c r="F29" s="36" t="s">
        <v>87</v>
      </c>
      <c r="G29" s="27">
        <f t="shared" si="2"/>
        <v>500000</v>
      </c>
      <c r="H29" s="27">
        <v>500000</v>
      </c>
      <c r="I29" s="27"/>
      <c r="J29" s="27"/>
    </row>
    <row r="30" spans="1:10" s="30" customFormat="1" ht="72.75" customHeight="1" x14ac:dyDescent="0.25">
      <c r="A30" s="46" t="s">
        <v>47</v>
      </c>
      <c r="B30" s="46" t="s">
        <v>48</v>
      </c>
      <c r="C30" s="46" t="s">
        <v>49</v>
      </c>
      <c r="D30" s="52" t="s">
        <v>113</v>
      </c>
      <c r="E30" s="40" t="s">
        <v>44</v>
      </c>
      <c r="F30" s="36" t="s">
        <v>88</v>
      </c>
      <c r="G30" s="27">
        <f t="shared" si="2"/>
        <v>980100</v>
      </c>
      <c r="H30" s="27">
        <v>980100</v>
      </c>
      <c r="I30" s="27"/>
      <c r="J30" s="27"/>
    </row>
    <row r="31" spans="1:10" s="4" customFormat="1" ht="64.5" customHeight="1" x14ac:dyDescent="0.25">
      <c r="A31" s="48" t="s">
        <v>12</v>
      </c>
      <c r="B31" s="48"/>
      <c r="C31" s="48"/>
      <c r="D31" s="49" t="s">
        <v>104</v>
      </c>
      <c r="E31" s="43"/>
      <c r="F31" s="28"/>
      <c r="G31" s="29">
        <f>G32</f>
        <v>73700000</v>
      </c>
      <c r="H31" s="29">
        <f t="shared" ref="H31" si="7">H32</f>
        <v>73700000</v>
      </c>
      <c r="I31" s="29"/>
      <c r="J31" s="29"/>
    </row>
    <row r="32" spans="1:10" s="4" customFormat="1" ht="50.25" customHeight="1" x14ac:dyDescent="0.25">
      <c r="A32" s="48" t="s">
        <v>13</v>
      </c>
      <c r="B32" s="48"/>
      <c r="C32" s="48"/>
      <c r="D32" s="49" t="s">
        <v>105</v>
      </c>
      <c r="E32" s="43"/>
      <c r="F32" s="28"/>
      <c r="G32" s="29">
        <f>SUM(G33:G36)</f>
        <v>73700000</v>
      </c>
      <c r="H32" s="29">
        <f>SUM(H33:H36)</f>
        <v>73700000</v>
      </c>
      <c r="I32" s="29"/>
      <c r="J32" s="29"/>
    </row>
    <row r="33" spans="1:10" s="30" customFormat="1" ht="31.5" x14ac:dyDescent="0.25">
      <c r="A33" s="46" t="s">
        <v>35</v>
      </c>
      <c r="B33" s="46" t="s">
        <v>80</v>
      </c>
      <c r="C33" s="46" t="s">
        <v>21</v>
      </c>
      <c r="D33" s="47" t="s">
        <v>81</v>
      </c>
      <c r="E33" s="58" t="s">
        <v>34</v>
      </c>
      <c r="F33" s="58" t="s">
        <v>73</v>
      </c>
      <c r="G33" s="27">
        <f t="shared" ref="G33:G34" si="8">H33+I33</f>
        <v>500000</v>
      </c>
      <c r="H33" s="27">
        <v>500000</v>
      </c>
      <c r="I33" s="27"/>
      <c r="J33" s="27"/>
    </row>
    <row r="34" spans="1:10" s="30" customFormat="1" ht="15.75" x14ac:dyDescent="0.25">
      <c r="A34" s="46" t="s">
        <v>20</v>
      </c>
      <c r="B34" s="46" t="s">
        <v>79</v>
      </c>
      <c r="C34" s="46" t="s">
        <v>21</v>
      </c>
      <c r="D34" s="52" t="s">
        <v>33</v>
      </c>
      <c r="E34" s="59"/>
      <c r="F34" s="59"/>
      <c r="G34" s="27">
        <f t="shared" si="8"/>
        <v>55100000</v>
      </c>
      <c r="H34" s="27">
        <f>55500000-400000</f>
        <v>55100000</v>
      </c>
      <c r="I34" s="27"/>
      <c r="J34" s="27"/>
    </row>
    <row r="35" spans="1:10" s="30" customFormat="1" ht="47.25" x14ac:dyDescent="0.25">
      <c r="A35" s="46" t="s">
        <v>37</v>
      </c>
      <c r="B35" s="46" t="s">
        <v>82</v>
      </c>
      <c r="C35" s="46" t="s">
        <v>36</v>
      </c>
      <c r="D35" s="47" t="s">
        <v>38</v>
      </c>
      <c r="E35" s="60"/>
      <c r="F35" s="60"/>
      <c r="G35" s="27">
        <f>H35+I35</f>
        <v>17700000</v>
      </c>
      <c r="H35" s="27">
        <v>17700000</v>
      </c>
      <c r="I35" s="27"/>
      <c r="J35" s="27"/>
    </row>
    <row r="36" spans="1:10" s="30" customFormat="1" ht="47.25" x14ac:dyDescent="0.25">
      <c r="A36" s="46" t="s">
        <v>20</v>
      </c>
      <c r="B36" s="46" t="s">
        <v>79</v>
      </c>
      <c r="C36" s="46" t="s">
        <v>21</v>
      </c>
      <c r="D36" s="52" t="s">
        <v>33</v>
      </c>
      <c r="E36" s="40" t="s">
        <v>41</v>
      </c>
      <c r="F36" s="36" t="s">
        <v>71</v>
      </c>
      <c r="G36" s="27">
        <f t="shared" si="2"/>
        <v>400000</v>
      </c>
      <c r="H36" s="27">
        <v>400000</v>
      </c>
      <c r="I36" s="27"/>
      <c r="J36" s="27"/>
    </row>
    <row r="37" spans="1:10" s="4" customFormat="1" ht="47.25" x14ac:dyDescent="0.25">
      <c r="A37" s="48" t="s">
        <v>50</v>
      </c>
      <c r="B37" s="48"/>
      <c r="C37" s="48"/>
      <c r="D37" s="49" t="s">
        <v>106</v>
      </c>
      <c r="E37" s="43"/>
      <c r="F37" s="28"/>
      <c r="G37" s="29">
        <f>G38</f>
        <v>8900000</v>
      </c>
      <c r="H37" s="29">
        <f t="shared" ref="H37:H38" si="9">H38</f>
        <v>8900000</v>
      </c>
      <c r="I37" s="29"/>
      <c r="J37" s="29"/>
    </row>
    <row r="38" spans="1:10" s="4" customFormat="1" ht="47.25" x14ac:dyDescent="0.25">
      <c r="A38" s="48" t="s">
        <v>51</v>
      </c>
      <c r="B38" s="48"/>
      <c r="C38" s="48"/>
      <c r="D38" s="49" t="s">
        <v>106</v>
      </c>
      <c r="E38" s="43"/>
      <c r="F38" s="28"/>
      <c r="G38" s="29">
        <f>G39</f>
        <v>8900000</v>
      </c>
      <c r="H38" s="29">
        <f t="shared" si="9"/>
        <v>8900000</v>
      </c>
      <c r="I38" s="29"/>
      <c r="J38" s="29"/>
    </row>
    <row r="39" spans="1:10" s="30" customFormat="1" ht="47.25" x14ac:dyDescent="0.25">
      <c r="A39" s="46" t="s">
        <v>52</v>
      </c>
      <c r="B39" s="46" t="s">
        <v>46</v>
      </c>
      <c r="C39" s="46" t="s">
        <v>22</v>
      </c>
      <c r="D39" s="53" t="s">
        <v>77</v>
      </c>
      <c r="E39" s="40" t="s">
        <v>44</v>
      </c>
      <c r="F39" s="36" t="s">
        <v>75</v>
      </c>
      <c r="G39" s="27">
        <f t="shared" si="2"/>
        <v>8900000</v>
      </c>
      <c r="H39" s="27">
        <v>8900000</v>
      </c>
      <c r="I39" s="27"/>
      <c r="J39" s="27"/>
    </row>
    <row r="40" spans="1:10" s="4" customFormat="1" ht="15.75" x14ac:dyDescent="0.25">
      <c r="A40" s="28"/>
      <c r="B40" s="28"/>
      <c r="C40" s="28"/>
      <c r="D40" s="54" t="s">
        <v>64</v>
      </c>
      <c r="E40" s="43"/>
      <c r="F40" s="28"/>
      <c r="G40" s="29">
        <f>G14+G17+G23+G26+G31+G38</f>
        <v>87127100</v>
      </c>
      <c r="H40" s="29">
        <f>H14+H17+H23+H26+H31+H38</f>
        <v>87127100</v>
      </c>
      <c r="I40" s="29"/>
      <c r="J40" s="29"/>
    </row>
    <row r="41" spans="1:10" s="30" customFormat="1" ht="74.25" customHeight="1" x14ac:dyDescent="0.25">
      <c r="A41" s="55">
        <v>1</v>
      </c>
      <c r="B41" s="55"/>
      <c r="C41" s="55"/>
      <c r="D41" s="56"/>
      <c r="E41" s="40" t="s">
        <v>31</v>
      </c>
      <c r="F41" s="36" t="s">
        <v>70</v>
      </c>
      <c r="G41" s="27">
        <f>G22</f>
        <v>336000</v>
      </c>
      <c r="H41" s="27">
        <f>H22</f>
        <v>336000</v>
      </c>
      <c r="I41" s="27"/>
      <c r="J41" s="27"/>
    </row>
    <row r="42" spans="1:10" s="30" customFormat="1" ht="54.75" customHeight="1" x14ac:dyDescent="0.25">
      <c r="A42" s="55">
        <v>2</v>
      </c>
      <c r="B42" s="55"/>
      <c r="C42" s="55"/>
      <c r="D42" s="56"/>
      <c r="E42" s="40" t="s">
        <v>41</v>
      </c>
      <c r="F42" s="36" t="s">
        <v>71</v>
      </c>
      <c r="G42" s="27">
        <f>G36</f>
        <v>400000</v>
      </c>
      <c r="H42" s="27">
        <f>H36</f>
        <v>400000</v>
      </c>
      <c r="I42" s="27"/>
      <c r="J42" s="27"/>
    </row>
    <row r="43" spans="1:10" s="30" customFormat="1" ht="47.25" x14ac:dyDescent="0.25">
      <c r="A43" s="55">
        <v>3</v>
      </c>
      <c r="B43" s="55"/>
      <c r="C43" s="55"/>
      <c r="D43" s="56"/>
      <c r="E43" s="40" t="s">
        <v>30</v>
      </c>
      <c r="F43" s="36" t="s">
        <v>72</v>
      </c>
      <c r="G43" s="27"/>
      <c r="H43" s="27"/>
      <c r="I43" s="27"/>
      <c r="J43" s="27"/>
    </row>
    <row r="44" spans="1:10" s="30" customFormat="1" ht="63" x14ac:dyDescent="0.25">
      <c r="A44" s="55">
        <v>4</v>
      </c>
      <c r="B44" s="55"/>
      <c r="C44" s="55"/>
      <c r="D44" s="56"/>
      <c r="E44" s="40" t="s">
        <v>34</v>
      </c>
      <c r="F44" s="36" t="s">
        <v>73</v>
      </c>
      <c r="G44" s="27">
        <f>+G33+G34+G35</f>
        <v>73300000</v>
      </c>
      <c r="H44" s="27">
        <f>+H33+H34+H35</f>
        <v>73300000</v>
      </c>
      <c r="I44" s="27"/>
      <c r="J44" s="27"/>
    </row>
    <row r="45" spans="1:10" s="30" customFormat="1" ht="47.25" x14ac:dyDescent="0.25">
      <c r="A45" s="55">
        <v>5</v>
      </c>
      <c r="B45" s="55"/>
      <c r="C45" s="55"/>
      <c r="D45" s="56"/>
      <c r="E45" s="40" t="s">
        <v>42</v>
      </c>
      <c r="F45" s="36" t="s">
        <v>74</v>
      </c>
      <c r="G45" s="27">
        <f>G16+G19+G20</f>
        <v>380000</v>
      </c>
      <c r="H45" s="27">
        <f>H16+H19+H20</f>
        <v>380000</v>
      </c>
      <c r="I45" s="27"/>
      <c r="J45" s="27"/>
    </row>
    <row r="46" spans="1:10" s="30" customFormat="1" ht="68.25" customHeight="1" x14ac:dyDescent="0.25">
      <c r="A46" s="55">
        <v>6</v>
      </c>
      <c r="B46" s="55"/>
      <c r="C46" s="55"/>
      <c r="D46" s="56"/>
      <c r="E46" s="40" t="s">
        <v>58</v>
      </c>
      <c r="F46" s="36" t="s">
        <v>86</v>
      </c>
      <c r="G46" s="27">
        <f>G28+G25</f>
        <v>844200</v>
      </c>
      <c r="H46" s="27">
        <f>H28+H25</f>
        <v>844200</v>
      </c>
      <c r="I46" s="27"/>
      <c r="J46" s="27"/>
    </row>
    <row r="47" spans="1:10" s="30" customFormat="1" ht="74.25" customHeight="1" x14ac:dyDescent="0.25">
      <c r="A47" s="55">
        <v>7</v>
      </c>
      <c r="B47" s="55"/>
      <c r="C47" s="55"/>
      <c r="D47" s="56"/>
      <c r="E47" s="40" t="s">
        <v>43</v>
      </c>
      <c r="F47" s="36" t="s">
        <v>87</v>
      </c>
      <c r="G47" s="27">
        <f>G21+G29</f>
        <v>1986800</v>
      </c>
      <c r="H47" s="27">
        <f>H21+H29</f>
        <v>1986800</v>
      </c>
      <c r="I47" s="27"/>
      <c r="J47" s="27"/>
    </row>
    <row r="48" spans="1:10" s="30" customFormat="1" ht="72" customHeight="1" x14ac:dyDescent="0.25">
      <c r="A48" s="55">
        <v>8</v>
      </c>
      <c r="B48" s="55"/>
      <c r="C48" s="55"/>
      <c r="D48" s="56"/>
      <c r="E48" s="40" t="s">
        <v>44</v>
      </c>
      <c r="F48" s="36" t="s">
        <v>88</v>
      </c>
      <c r="G48" s="27">
        <f>G39+G30</f>
        <v>9880100</v>
      </c>
      <c r="H48" s="27">
        <f>H39+H30</f>
        <v>9880100</v>
      </c>
      <c r="I48" s="27"/>
      <c r="J48" s="27"/>
    </row>
    <row r="49" spans="1:11" s="30" customFormat="1" ht="72" customHeight="1" x14ac:dyDescent="0.25">
      <c r="A49" s="55">
        <v>9</v>
      </c>
      <c r="B49" s="55"/>
      <c r="C49" s="55"/>
      <c r="D49" s="56"/>
      <c r="E49" s="40" t="s">
        <v>45</v>
      </c>
      <c r="F49" s="36" t="s">
        <v>89</v>
      </c>
      <c r="G49" s="27"/>
      <c r="H49" s="27"/>
      <c r="I49" s="27"/>
      <c r="J49" s="27"/>
    </row>
    <row r="50" spans="1:11" s="30" customFormat="1" ht="47.25" x14ac:dyDescent="0.25">
      <c r="A50" s="55">
        <v>10</v>
      </c>
      <c r="B50" s="55"/>
      <c r="C50" s="55"/>
      <c r="D50" s="56"/>
      <c r="E50" s="40" t="s">
        <v>60</v>
      </c>
      <c r="F50" s="36" t="s">
        <v>61</v>
      </c>
      <c r="G50" s="27"/>
      <c r="H50" s="27"/>
      <c r="I50" s="27"/>
      <c r="J50" s="27"/>
    </row>
    <row r="51" spans="1:11" s="30" customFormat="1" ht="68.25" customHeight="1" x14ac:dyDescent="0.25">
      <c r="A51" s="55">
        <v>11</v>
      </c>
      <c r="B51" s="55"/>
      <c r="C51" s="55"/>
      <c r="D51" s="56"/>
      <c r="E51" s="40" t="s">
        <v>83</v>
      </c>
      <c r="F51" s="36" t="s">
        <v>93</v>
      </c>
      <c r="G51" s="27"/>
      <c r="H51" s="27"/>
      <c r="I51" s="27"/>
      <c r="J51" s="27"/>
    </row>
    <row r="52" spans="1:11" s="30" customFormat="1" ht="108" customHeight="1" x14ac:dyDescent="0.25">
      <c r="A52" s="55">
        <v>12</v>
      </c>
      <c r="B52" s="55"/>
      <c r="C52" s="55"/>
      <c r="D52" s="56"/>
      <c r="E52" s="40" t="s">
        <v>84</v>
      </c>
      <c r="F52" s="36" t="s">
        <v>85</v>
      </c>
      <c r="G52" s="27"/>
      <c r="H52" s="27"/>
      <c r="I52" s="27"/>
      <c r="J52" s="27"/>
    </row>
    <row r="53" spans="1:11" s="30" customFormat="1" ht="104.25" customHeight="1" x14ac:dyDescent="0.25">
      <c r="A53" s="55">
        <v>13</v>
      </c>
      <c r="B53" s="55"/>
      <c r="C53" s="55"/>
      <c r="D53" s="56"/>
      <c r="E53" s="40" t="s">
        <v>90</v>
      </c>
      <c r="F53" s="36" t="s">
        <v>91</v>
      </c>
      <c r="G53" s="27"/>
      <c r="H53" s="27"/>
      <c r="I53" s="27"/>
      <c r="J53" s="27"/>
      <c r="K53" s="33"/>
    </row>
    <row r="54" spans="1:11" s="30" customFormat="1" ht="15.75" x14ac:dyDescent="0.25">
      <c r="A54" s="23"/>
      <c r="B54" s="23"/>
      <c r="C54" s="23"/>
      <c r="E54" s="24"/>
      <c r="F54" s="19"/>
      <c r="G54" s="34"/>
      <c r="H54" s="34"/>
      <c r="I54" s="34"/>
      <c r="J54" s="34"/>
    </row>
    <row r="55" spans="1:11" s="30" customFormat="1" ht="15.75" x14ac:dyDescent="0.25">
      <c r="A55" s="23"/>
      <c r="B55" s="23"/>
      <c r="C55" s="23"/>
      <c r="D55" s="30" t="s">
        <v>107</v>
      </c>
      <c r="E55" s="24"/>
      <c r="F55" s="19" t="s">
        <v>108</v>
      </c>
      <c r="G55" s="19"/>
      <c r="H55" s="19"/>
      <c r="I55" s="19"/>
      <c r="J55" s="19"/>
    </row>
    <row r="56" spans="1:11" s="30" customFormat="1" ht="15.75" x14ac:dyDescent="0.25">
      <c r="A56" s="23"/>
      <c r="B56" s="23"/>
      <c r="C56" s="23"/>
      <c r="E56" s="24"/>
      <c r="F56" s="19"/>
      <c r="G56" s="19"/>
      <c r="H56" s="19"/>
      <c r="I56" s="19"/>
      <c r="J56" s="19"/>
    </row>
    <row r="63" spans="1:11" x14ac:dyDescent="0.25">
      <c r="G63" s="35">
        <f>SUM(G41:G53)</f>
        <v>87127100</v>
      </c>
      <c r="H63" s="35">
        <f>SUM(H41:H53)</f>
        <v>87127100</v>
      </c>
      <c r="I63" s="35">
        <f>SUM(I41:I53)</f>
        <v>0</v>
      </c>
      <c r="J63" s="35">
        <f>SUM(J41:J53)</f>
        <v>0</v>
      </c>
    </row>
    <row r="64" spans="1:11" x14ac:dyDescent="0.25">
      <c r="G64" s="35">
        <f>G63-G40</f>
        <v>0</v>
      </c>
      <c r="H64" s="35">
        <f>H63-H40</f>
        <v>0</v>
      </c>
      <c r="I64" s="35">
        <f>I63-I40</f>
        <v>0</v>
      </c>
      <c r="J64" s="35">
        <f>J63-J40</f>
        <v>0</v>
      </c>
    </row>
  </sheetData>
  <mergeCells count="21">
    <mergeCell ref="F11:F12"/>
    <mergeCell ref="G11:G12"/>
    <mergeCell ref="H11:H12"/>
    <mergeCell ref="I11:J11"/>
    <mergeCell ref="E11:E12"/>
    <mergeCell ref="E33:E35"/>
    <mergeCell ref="F33:F35"/>
    <mergeCell ref="E19:E20"/>
    <mergeCell ref="F19:F20"/>
    <mergeCell ref="H1:J1"/>
    <mergeCell ref="H2:J2"/>
    <mergeCell ref="H4:J4"/>
    <mergeCell ref="H5:J5"/>
    <mergeCell ref="H3:J3"/>
    <mergeCell ref="A7:J7"/>
    <mergeCell ref="H6:J6"/>
    <mergeCell ref="A8:B8"/>
    <mergeCell ref="A11:A12"/>
    <mergeCell ref="B11:B12"/>
    <mergeCell ref="C11:C12"/>
    <mergeCell ref="D11:D12"/>
  </mergeCells>
  <pageMargins left="0.2" right="0.2" top="0.22" bottom="0.2" header="0.2" footer="0.2"/>
  <pageSetup paperSize="9" scale="62" fitToHeight="10" orientation="landscape" r:id="rId1"/>
  <colBreaks count="1" manualBreakCount="1">
    <brk id="10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2020-12-30T11:16:21Z</dcterms:modified>
</cp:coreProperties>
</file>