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14220" windowHeight="7812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Лист1!$A$1:$E$140</definedName>
  </definedNames>
  <calcPr calcId="124519"/>
</workbook>
</file>

<file path=xl/calcChain.xml><?xml version="1.0" encoding="utf-8"?>
<calcChain xmlns="http://schemas.openxmlformats.org/spreadsheetml/2006/main">
  <c r="C92" i="1"/>
  <c r="F93" s="1"/>
  <c r="G93"/>
  <c r="G46" l="1"/>
  <c r="F46"/>
  <c r="D123"/>
  <c r="D121"/>
  <c r="C51" l="1"/>
  <c r="C65" l="1"/>
  <c r="D12"/>
  <c r="D80"/>
  <c r="C80"/>
  <c r="E81"/>
  <c r="E95"/>
  <c r="C26"/>
  <c r="F28"/>
  <c r="F42"/>
  <c r="C50" l="1"/>
  <c r="E73"/>
  <c r="E116"/>
  <c r="D107"/>
  <c r="C107"/>
  <c r="E117"/>
  <c r="E110"/>
  <c r="C12"/>
  <c r="E134"/>
  <c r="D128"/>
  <c r="C128"/>
  <c r="E133"/>
  <c r="E135"/>
  <c r="E132"/>
  <c r="E94"/>
  <c r="E126"/>
  <c r="E105"/>
  <c r="E129" l="1"/>
  <c r="E128" s="1"/>
  <c r="D125"/>
  <c r="E125"/>
  <c r="C125"/>
  <c r="E114"/>
  <c r="E113"/>
  <c r="E111"/>
  <c r="E119"/>
  <c r="E131"/>
  <c r="E25"/>
  <c r="E121" l="1"/>
  <c r="E115"/>
  <c r="E123"/>
  <c r="E108"/>
  <c r="E101"/>
  <c r="E85"/>
  <c r="E87"/>
  <c r="E53"/>
  <c r="E51"/>
  <c r="E43"/>
  <c r="E45"/>
  <c r="H46" s="1"/>
  <c r="D26"/>
  <c r="G42"/>
  <c r="G34"/>
  <c r="F34"/>
  <c r="G33"/>
  <c r="F33"/>
  <c r="G29"/>
  <c r="F29"/>
  <c r="G28"/>
  <c r="E33"/>
  <c r="H33" s="1"/>
  <c r="E34"/>
  <c r="H34" s="1"/>
  <c r="E32"/>
  <c r="E41"/>
  <c r="E40"/>
  <c r="E38"/>
  <c r="E37"/>
  <c r="E35"/>
  <c r="E30"/>
  <c r="E29"/>
  <c r="E27"/>
  <c r="E47"/>
  <c r="E49"/>
  <c r="E103"/>
  <c r="E99"/>
  <c r="E97"/>
  <c r="E92"/>
  <c r="E83"/>
  <c r="E91"/>
  <c r="E89"/>
  <c r="E76"/>
  <c r="D75"/>
  <c r="C75"/>
  <c r="E78"/>
  <c r="D64"/>
  <c r="C64"/>
  <c r="E71"/>
  <c r="E69"/>
  <c r="E67"/>
  <c r="E65"/>
  <c r="D50"/>
  <c r="E62"/>
  <c r="E60"/>
  <c r="E58"/>
  <c r="E56"/>
  <c r="E54"/>
  <c r="E23"/>
  <c r="E21"/>
  <c r="E19"/>
  <c r="E17"/>
  <c r="E15"/>
  <c r="E13"/>
  <c r="D136" l="1"/>
  <c r="C136"/>
  <c r="E107"/>
  <c r="E80"/>
  <c r="H42"/>
  <c r="H28"/>
  <c r="G26"/>
  <c r="E12"/>
  <c r="H29"/>
  <c r="E26"/>
  <c r="F26"/>
  <c r="E75"/>
  <c r="E50"/>
  <c r="E64"/>
  <c r="E136" l="1"/>
  <c r="H26"/>
</calcChain>
</file>

<file path=xl/sharedStrings.xml><?xml version="1.0" encoding="utf-8"?>
<sst xmlns="http://schemas.openxmlformats.org/spreadsheetml/2006/main" count="198" uniqueCount="141">
  <si>
    <t>тис. грн.</t>
  </si>
  <si>
    <t>Назва головного розпорядника коштів</t>
  </si>
  <si>
    <t>РАЗОМ</t>
  </si>
  <si>
    <t>КТКВ</t>
  </si>
  <si>
    <t>Найменування КТКВ та кредитування місцевих бюджетів</t>
  </si>
  <si>
    <t>КВК</t>
  </si>
  <si>
    <t>до рішення Іллічівської міської ради</t>
  </si>
  <si>
    <t>Перелік галузевих Програм, затверджених Іллічівською міською радою, які фінансуватимуться за рахунок коштів міського бюджету у 2014році</t>
  </si>
  <si>
    <t>Найменування Програми</t>
  </si>
  <si>
    <t>Видатки загального фонду</t>
  </si>
  <si>
    <t>Видатки  спеціального  фонду</t>
  </si>
  <si>
    <t>03</t>
  </si>
  <si>
    <t>Виконавчий комітет - міський голова</t>
  </si>
  <si>
    <t>090412</t>
  </si>
  <si>
    <t>Інші видатки на соціальний захист населення </t>
  </si>
  <si>
    <t>120100</t>
  </si>
  <si>
    <t>Телебачення і радіомовлення </t>
  </si>
  <si>
    <t>120201</t>
  </si>
  <si>
    <t>Періодичні видання (газети та журнали) </t>
  </si>
  <si>
    <t>180409</t>
  </si>
  <si>
    <t>Внески органів влади Автономної Республіки Крим та органів місцевого самоврядування у статутні капітали суб`єктів підприємницької діяльності</t>
  </si>
  <si>
    <t>180410</t>
  </si>
  <si>
    <t>210105</t>
  </si>
  <si>
    <t>Видатки на запобігання та ліквідацію надзвичайних ситуацій та наслідків стихійного лиха </t>
  </si>
  <si>
    <t>240900</t>
  </si>
  <si>
    <t>Цільові фонди, утворені Верховною Радою Автономної Республіки Крим, органами місцевого самоврядування і місцевими органами виконавчої влади </t>
  </si>
  <si>
    <t>250404</t>
  </si>
  <si>
    <t>Інші видатки </t>
  </si>
  <si>
    <t>Міська цільова Програма соціального захисту та соціальної підтримки ветеранів, інвалідів, одиноких пенсіонерів,  малозабезпечених верств населення, молоді, сімей з дітьми, дітей-сиріт та дітей, позбавлених батьківського піклування, Іллічівської територіальної громади на 2011-2015 роки</t>
  </si>
  <si>
    <t>Інші заходи, пов`язані з економічною діяльністю</t>
  </si>
  <si>
    <t xml:space="preserve">Міська  Програма протидії  злочинності та посилення громадської безпеки на території міста Іллічівська  на 2011-2014 роки </t>
  </si>
  <si>
    <t>Міська цільова соціальна програма розвитку цивільного захисту на 2011 - 2015 роки</t>
  </si>
  <si>
    <t xml:space="preserve">Міська Програма підтримки малого підприємництва в  місті Іллічівську </t>
  </si>
  <si>
    <t>10</t>
  </si>
  <si>
    <t>Відділ освіти Іллічівської міської ради-начальник</t>
  </si>
  <si>
    <t>070101</t>
  </si>
  <si>
    <t xml:space="preserve">Програма правової освіти населення м. Іллічівська на 2011- 2015 роки </t>
  </si>
  <si>
    <t xml:space="preserve">Програма створення страхового фонду документації міста Іллічівська Одеської області на 2011 - 2015 роки </t>
  </si>
  <si>
    <t>Програма розвитку освітянської галузі міста Іллічівська на 2012-2015 роки</t>
  </si>
  <si>
    <t>091108</t>
  </si>
  <si>
    <t>Заходи з оздоровлення та відпочинку дітей, крім заходів з оздоровлення дітей, що здійснюються за рахунок коштів на оздоровлення громадян, які постраждали внаслідок Чорнобильської катастрофи </t>
  </si>
  <si>
    <t>Програма відпочинку та оздоровлення дітей міста Іллічівська на 2013 - 2015 роки</t>
  </si>
  <si>
    <t>130107</t>
  </si>
  <si>
    <t>Утримання та навчально-тренувальна робота дитячо-юнацьких спортивних шкіл </t>
  </si>
  <si>
    <t>1101</t>
  </si>
  <si>
    <t>Відділ у справах сім`ї , молоді та спорту Іллічівської міської ради - начальник</t>
  </si>
  <si>
    <t>091102</t>
  </si>
  <si>
    <t>Програми і заходи центрів соціальних служб для сім`ї, дітей та молоді </t>
  </si>
  <si>
    <t>091103</t>
  </si>
  <si>
    <t>Соціальні програми і заходи державних органів у справах молоді </t>
  </si>
  <si>
    <t>Міська комплексна Програма  "Молодь Іллічівська" на 2012-2015 роки</t>
  </si>
  <si>
    <t>091107</t>
  </si>
  <si>
    <t>Соціальні програми і заходи державних органів у справах сім`ї </t>
  </si>
  <si>
    <t>130102</t>
  </si>
  <si>
    <t>Проведення навчально-тренувальних зборів і змагань </t>
  </si>
  <si>
    <t>Програма розвитку фізичної культури і спорту у   місті Іллічівську на 2012-2015 роки</t>
  </si>
  <si>
    <t>130112</t>
  </si>
  <si>
    <t xml:space="preserve">Міська Програма розвитку фізкультурно-оздоровчої роботи за місцем проживання населення  "Спорт для всіх"  </t>
  </si>
  <si>
    <t>15</t>
  </si>
  <si>
    <t>Управління соціальної політики Іллічівської міської ради - начальник</t>
  </si>
  <si>
    <t>090416</t>
  </si>
  <si>
    <t>Інші видатки на соціальний захист ветеранів війни та праці </t>
  </si>
  <si>
    <t>091205</t>
  </si>
  <si>
    <t>Виплати грошової компенсації фізичним особам, які надають соціальні послуги громадянам похилого віку, інвалідам, дітям-інвалідам, хворим, які не здатні до самообслуговування і потребують сторонньої допомоги </t>
  </si>
  <si>
    <t>091207</t>
  </si>
  <si>
    <t>Пільги, що надаються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 </t>
  </si>
  <si>
    <t>091209</t>
  </si>
  <si>
    <t>Фінансова підтримка громадських організацій інвалідів і ветеранів </t>
  </si>
  <si>
    <t>20</t>
  </si>
  <si>
    <t>Служба у справах дітей Іллічівської міської ради - начальник</t>
  </si>
  <si>
    <t>090802</t>
  </si>
  <si>
    <t>Інші програми соціального захисту дітей </t>
  </si>
  <si>
    <t>40</t>
  </si>
  <si>
    <t>Відділ комунального господарства і благоустрою Іллічівської міської ради - начальник</t>
  </si>
  <si>
    <t>100102</t>
  </si>
  <si>
    <t>Капітальний ремонт житлового фонду місцевих органів влади </t>
  </si>
  <si>
    <t>100201</t>
  </si>
  <si>
    <t>Теплові мережі </t>
  </si>
  <si>
    <t>100202</t>
  </si>
  <si>
    <t>Водопровідно-каналізаційне господарство </t>
  </si>
  <si>
    <t>170703</t>
  </si>
  <si>
    <t>Видатки на проведення робіт, пов`язаних із будівництвом, реконструкцією, ремонтом та утриманням автомобільних доріг </t>
  </si>
  <si>
    <t>Міська програма Основні напрямки благоустрою в межах території Іллічівської територіальної громади на 2011-2014 роки</t>
  </si>
  <si>
    <t>100203</t>
  </si>
  <si>
    <t>Благоустрій міст, сіл, селищ </t>
  </si>
  <si>
    <t>240604</t>
  </si>
  <si>
    <t>Інша діяльність у сфері охорони навколишнього природного середовища </t>
  </si>
  <si>
    <t>Програма енергозбереження в закладах і установах освіти Іллічівської міської ради на 2012-2015 роки</t>
  </si>
  <si>
    <t>Дошкільні заклади освіти </t>
  </si>
  <si>
    <t>070201</t>
  </si>
  <si>
    <t>Загальноосвітні школи (в т. ч. школа-дитячий садок, інтернат при школі), спеціалізовані школи, ліцеї, гімназії, колегіуми </t>
  </si>
  <si>
    <t>070304</t>
  </si>
  <si>
    <t>Спеціальні загальноосвітні школи-інтернати, школи та інші заклади освіти для дітей з вадами у фізичному чи розумовому розвитку </t>
  </si>
  <si>
    <t>070401</t>
  </si>
  <si>
    <t>Позашкільні заклади освіти, заходи із позашкільної роботи з дітьми </t>
  </si>
  <si>
    <t>070808</t>
  </si>
  <si>
    <t>Допомога дітям-сиротам та дітям, позбавленим батьківського піклування, яким виповнюється 18 років </t>
  </si>
  <si>
    <t>100103</t>
  </si>
  <si>
    <t>Дотація житлово-комунальному господарству </t>
  </si>
  <si>
    <t xml:space="preserve">Програма розвитку і реформування житлово-комунального господарства м. Іллічівська на 2011 - 2014 роки </t>
  </si>
  <si>
    <t xml:space="preserve">Програма розвітку і реформування житлово-комунального господарства м. Іллічівська на 2011 - 2014 роки </t>
  </si>
  <si>
    <t xml:space="preserve">Програма розвитку  і реформування житлово-комунального господарства м. Іллічівська на 2011 - 2014 роки </t>
  </si>
  <si>
    <t>47</t>
  </si>
  <si>
    <t>Управління капітального будівництва Іллічівської міської ради - начальник</t>
  </si>
  <si>
    <t>150101</t>
  </si>
  <si>
    <t>Капітальні вкладення </t>
  </si>
  <si>
    <t>Екологічна Програма м. Іллічівська на 2011-2015 роки</t>
  </si>
  <si>
    <t>100207</t>
  </si>
  <si>
    <t>Берегоукріплювальні роботи </t>
  </si>
  <si>
    <t>Міська Програма  інвентаризації об'єктів нерухомості, зелених насаджень та інженерних мереж з метою створення електронного варіанту  великомасштабних планшетів та карти території Іллічівської міської ради  на період 2012 - 2014 роки</t>
  </si>
  <si>
    <t>75</t>
  </si>
  <si>
    <t>Фінансове управління Іллічівської міської ради - начальник</t>
  </si>
  <si>
    <t>250344</t>
  </si>
  <si>
    <t>Субвенція з місцевого бюджету державному бюджету на виконання програм соціально-економічного та культурного розвитку регіонів </t>
  </si>
  <si>
    <t>Всього видатків</t>
  </si>
  <si>
    <t>О. Р. Боровська</t>
  </si>
  <si>
    <t>Секретар міської  ради</t>
  </si>
  <si>
    <t>1</t>
  </si>
  <si>
    <t>2</t>
  </si>
  <si>
    <t>5=3+4</t>
  </si>
  <si>
    <t xml:space="preserve">Міська Програма  “Здоров'я населення “ Іллічівської територіальної громади на  2012-2015 роки  </t>
  </si>
  <si>
    <t xml:space="preserve">Міська Програма  забезпечення матеріально-технічної бази для функціонування Центру з обслуговування платників податків на  2013-2015 роки  </t>
  </si>
  <si>
    <t>Міська Програма підтримки та розвитку місцевого самоврядування в місті Іллічівську на 2013-2015 роки</t>
  </si>
  <si>
    <t>Міська Програма розвитку земельних відносин та охорони земель на 2011 - 2015  роки</t>
  </si>
  <si>
    <t>150118</t>
  </si>
  <si>
    <t>Житлове будівництво та придбання житла для окремих категорій населення </t>
  </si>
  <si>
    <t>Програма соціально-економічного та культурного розвитку міста Іллічівська на 2014 рік</t>
  </si>
  <si>
    <t>48</t>
  </si>
  <si>
    <t>Управління архітектури та містобудування Іллічівської міської ради - начальник</t>
  </si>
  <si>
    <t>Програма створення та ведення містобудівного кадастру на території Іллічівської міської ради на 2013-2017 роки</t>
  </si>
  <si>
    <t>Міська комплексна Програма підтримки засобів масової інформації на 2013-2015 роки</t>
  </si>
  <si>
    <t>дду14 950 1050 стад. 2500</t>
  </si>
  <si>
    <t xml:space="preserve">Міська Програма підтримки і розвитку навчально-матеріальної бази та соціального захисту учнів державних професійно-технічних навчальних закладів у м. Іллічівську </t>
  </si>
  <si>
    <t>Програма зайнятості населення м. Іллічівська на 2014- 2017 роки</t>
  </si>
  <si>
    <t>Міська програма забезпечення житлом дітей-сиріт та дітей, позбавлених батьківського піклування, а також осіб з їх числа на 2014-2016 роки</t>
  </si>
  <si>
    <t>Розробка схем та проектних рішень масового застосування</t>
  </si>
  <si>
    <t>Житлово-експлуатаційне господарство</t>
  </si>
  <si>
    <t xml:space="preserve">  мину  5 тис. залишок плану</t>
  </si>
  <si>
    <t>минус 30 залишок плану</t>
  </si>
  <si>
    <t xml:space="preserve"> Додаток  9</t>
  </si>
  <si>
    <t>від  14.11.2014  р.  №   544  - VI</t>
  </si>
</sst>
</file>

<file path=xl/styles.xml><?xml version="1.0" encoding="utf-8"?>
<styleSheet xmlns="http://schemas.openxmlformats.org/spreadsheetml/2006/main">
  <numFmts count="4">
    <numFmt numFmtId="164" formatCode="_-* #,##0.00\ _г_р_н_._-;\-* #,##0.00\ _г_р_н_._-;_-* &quot;-&quot;??\ _г_р_н_._-;_-@_-"/>
    <numFmt numFmtId="165" formatCode="#,##0.000"/>
    <numFmt numFmtId="166" formatCode="#,##0.000_ ;[Red]\-#,##0.000\ "/>
    <numFmt numFmtId="167" formatCode="0.00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color indexed="8"/>
      <name val="Arial"/>
      <family val="2"/>
      <charset val="204"/>
    </font>
    <font>
      <b/>
      <sz val="18"/>
      <name val="Times New Roman Cyr"/>
      <family val="1"/>
      <charset val="204"/>
    </font>
    <font>
      <sz val="17"/>
      <name val="Times New Roman Cyr"/>
      <family val="1"/>
      <charset val="204"/>
    </font>
    <font>
      <sz val="16"/>
      <name val="Calibri"/>
      <family val="2"/>
      <charset val="204"/>
      <scheme val="minor"/>
    </font>
    <font>
      <b/>
      <sz val="11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8"/>
      <name val="Times New Roman Cyr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5" fillId="0" borderId="0"/>
    <xf numFmtId="0" fontId="8" fillId="0" borderId="0"/>
    <xf numFmtId="164" fontId="2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1"/>
    <xf numFmtId="0" fontId="2" fillId="0" borderId="0" xfId="3" applyFont="1" applyFill="1"/>
    <xf numFmtId="49" fontId="3" fillId="0" borderId="0" xfId="3" applyNumberFormat="1" applyFont="1" applyFill="1" applyBorder="1" applyAlignment="1">
      <alignment horizontal="center" vertical="top"/>
    </xf>
    <xf numFmtId="49" fontId="3" fillId="0" borderId="0" xfId="3" applyNumberFormat="1" applyFont="1" applyFill="1" applyBorder="1"/>
    <xf numFmtId="49" fontId="3" fillId="0" borderId="0" xfId="3" applyNumberFormat="1" applyFont="1" applyFill="1" applyAlignment="1">
      <alignment horizontal="left" indent="5"/>
    </xf>
    <xf numFmtId="49" fontId="7" fillId="0" borderId="0" xfId="3" applyNumberFormat="1" applyFont="1" applyFill="1" applyBorder="1" applyAlignment="1">
      <alignment horizontal="center"/>
    </xf>
    <xf numFmtId="49" fontId="6" fillId="0" borderId="1" xfId="3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top" wrapText="1"/>
    </xf>
    <xf numFmtId="0" fontId="11" fillId="0" borderId="0" xfId="4" applyFont="1" applyFill="1"/>
    <xf numFmtId="49" fontId="6" fillId="0" borderId="1" xfId="3" applyNumberFormat="1" applyFont="1" applyFill="1" applyBorder="1" applyAlignment="1">
      <alignment horizontal="center" vertical="top" wrapText="1"/>
    </xf>
    <xf numFmtId="0" fontId="14" fillId="0" borderId="1" xfId="0" quotePrefix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5" fillId="2" borderId="1" xfId="0" applyNumberFormat="1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vertical="center" wrapText="1"/>
    </xf>
    <xf numFmtId="0" fontId="0" fillId="0" borderId="1" xfId="0" applyBorder="1"/>
    <xf numFmtId="49" fontId="7" fillId="0" borderId="1" xfId="3" applyNumberFormat="1" applyFont="1" applyFill="1" applyBorder="1" applyAlignment="1">
      <alignment horizontal="left" vertical="top" wrapText="1"/>
    </xf>
    <xf numFmtId="49" fontId="12" fillId="0" borderId="1" xfId="3" applyNumberFormat="1" applyFont="1" applyFill="1" applyBorder="1" applyAlignment="1">
      <alignment horizontal="center" vertical="center" shrinkToFit="1"/>
    </xf>
    <xf numFmtId="49" fontId="18" fillId="0" borderId="1" xfId="3" applyNumberFormat="1" applyFont="1" applyFill="1" applyBorder="1" applyAlignment="1">
      <alignment horizontal="left" vertical="center" wrapText="1"/>
    </xf>
    <xf numFmtId="0" fontId="15" fillId="0" borderId="1" xfId="4" applyFont="1" applyFill="1" applyBorder="1"/>
    <xf numFmtId="0" fontId="19" fillId="0" borderId="1" xfId="0" applyFont="1" applyBorder="1"/>
    <xf numFmtId="49" fontId="15" fillId="0" borderId="1" xfId="3" applyNumberFormat="1" applyFont="1" applyFill="1" applyBorder="1" applyAlignment="1">
      <alignment horizontal="left" vertical="center" wrapText="1" shrinkToFit="1"/>
    </xf>
    <xf numFmtId="165" fontId="0" fillId="0" borderId="0" xfId="0" applyNumberFormat="1"/>
    <xf numFmtId="165" fontId="15" fillId="0" borderId="1" xfId="3" applyNumberFormat="1" applyFont="1" applyFill="1" applyBorder="1" applyAlignment="1" applyProtection="1">
      <alignment horizontal="center"/>
      <protection locked="0"/>
    </xf>
    <xf numFmtId="165" fontId="15" fillId="0" borderId="1" xfId="4" applyNumberFormat="1" applyFont="1" applyFill="1" applyBorder="1" applyAlignment="1">
      <alignment horizontal="center"/>
    </xf>
    <xf numFmtId="165" fontId="15" fillId="0" borderId="1" xfId="1" applyNumberFormat="1" applyFont="1" applyBorder="1" applyAlignment="1">
      <alignment horizontal="center"/>
    </xf>
    <xf numFmtId="0" fontId="15" fillId="2" borderId="1" xfId="0" applyNumberFormat="1" applyFont="1" applyFill="1" applyBorder="1" applyAlignment="1">
      <alignment horizontal="left" vertical="center" wrapText="1"/>
    </xf>
    <xf numFmtId="165" fontId="19" fillId="0" borderId="1" xfId="0" applyNumberFormat="1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left" vertical="center" wrapText="1"/>
    </xf>
    <xf numFmtId="165" fontId="0" fillId="0" borderId="0" xfId="0" applyNumberFormat="1" applyFont="1"/>
    <xf numFmtId="0" fontId="0" fillId="0" borderId="0" xfId="0" applyFont="1"/>
    <xf numFmtId="165" fontId="20" fillId="0" borderId="1" xfId="0" applyNumberFormat="1" applyFont="1" applyBorder="1" applyAlignment="1">
      <alignment horizontal="center"/>
    </xf>
    <xf numFmtId="0" fontId="14" fillId="2" borderId="1" xfId="0" quotePrefix="1" applyFont="1" applyFill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49" fontId="18" fillId="2" borderId="1" xfId="3" applyNumberFormat="1" applyFont="1" applyFill="1" applyBorder="1" applyAlignment="1">
      <alignment horizontal="left" vertical="top" wrapText="1"/>
    </xf>
    <xf numFmtId="49" fontId="7" fillId="2" borderId="1" xfId="3" applyNumberFormat="1" applyFont="1" applyFill="1" applyBorder="1" applyAlignment="1">
      <alignment horizontal="left" vertical="top" wrapText="1"/>
    </xf>
    <xf numFmtId="165" fontId="2" fillId="3" borderId="0" xfId="1" applyNumberFormat="1" applyFill="1"/>
    <xf numFmtId="167" fontId="18" fillId="3" borderId="0" xfId="3" applyNumberFormat="1" applyFont="1" applyFill="1" applyBorder="1" applyAlignment="1" applyProtection="1">
      <alignment horizontal="center" vertical="center" shrinkToFit="1"/>
      <protection locked="0"/>
    </xf>
    <xf numFmtId="0" fontId="19" fillId="2" borderId="1" xfId="0" applyFont="1" applyFill="1" applyBorder="1"/>
    <xf numFmtId="49" fontId="15" fillId="2" borderId="1" xfId="0" applyNumberFormat="1" applyFont="1" applyFill="1" applyBorder="1" applyAlignment="1">
      <alignment horizontal="left" vertical="center" wrapText="1"/>
    </xf>
    <xf numFmtId="0" fontId="13" fillId="2" borderId="1" xfId="0" quotePrefix="1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15" fillId="2" borderId="1" xfId="4" applyFont="1" applyFill="1" applyBorder="1"/>
    <xf numFmtId="49" fontId="15" fillId="2" borderId="1" xfId="3" applyNumberFormat="1" applyFont="1" applyFill="1" applyBorder="1" applyAlignment="1">
      <alignment horizontal="left" vertical="center" wrapText="1" shrinkToFit="1"/>
    </xf>
    <xf numFmtId="0" fontId="19" fillId="0" borderId="0" xfId="0" applyFont="1" applyBorder="1"/>
    <xf numFmtId="165" fontId="19" fillId="0" borderId="0" xfId="0" applyNumberFormat="1" applyFont="1" applyBorder="1"/>
    <xf numFmtId="0" fontId="0" fillId="0" borderId="0" xfId="0" applyFont="1" applyBorder="1"/>
    <xf numFmtId="165" fontId="0" fillId="0" borderId="0" xfId="0" applyNumberFormat="1" applyFont="1" applyBorder="1"/>
    <xf numFmtId="0" fontId="0" fillId="0" borderId="1" xfId="0" applyBorder="1" applyAlignment="1">
      <alignment horizontal="center" vertical="center" wrapText="1"/>
    </xf>
    <xf numFmtId="165" fontId="18" fillId="0" borderId="1" xfId="3" applyNumberFormat="1" applyFont="1" applyFill="1" applyBorder="1" applyAlignment="1">
      <alignment horizontal="center" shrinkToFit="1"/>
    </xf>
    <xf numFmtId="49" fontId="7" fillId="2" borderId="1" xfId="3" applyNumberFormat="1" applyFont="1" applyFill="1" applyBorder="1" applyAlignment="1">
      <alignment vertical="top" wrapText="1"/>
    </xf>
    <xf numFmtId="165" fontId="19" fillId="2" borderId="1" xfId="0" applyNumberFormat="1" applyFont="1" applyFill="1" applyBorder="1" applyAlignment="1">
      <alignment horizontal="center"/>
    </xf>
    <xf numFmtId="165" fontId="7" fillId="0" borderId="1" xfId="3" applyNumberFormat="1" applyFont="1" applyFill="1" applyBorder="1" applyAlignment="1">
      <alignment horizontal="center" vertical="center" wrapText="1"/>
    </xf>
    <xf numFmtId="165" fontId="7" fillId="0" borderId="1" xfId="3" applyNumberFormat="1" applyFont="1" applyFill="1" applyBorder="1" applyAlignment="1">
      <alignment horizontal="center" vertical="center" shrinkToFit="1"/>
    </xf>
    <xf numFmtId="49" fontId="15" fillId="2" borderId="3" xfId="0" applyNumberFormat="1" applyFont="1" applyFill="1" applyBorder="1" applyAlignment="1">
      <alignment vertical="center" wrapText="1"/>
    </xf>
    <xf numFmtId="165" fontId="19" fillId="0" borderId="1" xfId="0" applyNumberFormat="1" applyFont="1" applyBorder="1" applyAlignment="1">
      <alignment horizontal="center"/>
    </xf>
    <xf numFmtId="165" fontId="19" fillId="0" borderId="4" xfId="0" applyNumberFormat="1" applyFont="1" applyBorder="1" applyAlignment="1">
      <alignment horizontal="center"/>
    </xf>
    <xf numFmtId="0" fontId="14" fillId="2" borderId="3" xfId="0" quotePrefix="1" applyFont="1" applyFill="1" applyBorder="1" applyAlignment="1">
      <alignment horizontal="center" vertical="center"/>
    </xf>
    <xf numFmtId="165" fontId="19" fillId="0" borderId="3" xfId="0" applyNumberFormat="1" applyFont="1" applyBorder="1" applyAlignment="1">
      <alignment horizontal="center"/>
    </xf>
    <xf numFmtId="49" fontId="7" fillId="2" borderId="1" xfId="3" applyNumberFormat="1" applyFont="1" applyFill="1" applyBorder="1" applyAlignment="1">
      <alignment horizontal="left" vertical="center" wrapText="1"/>
    </xf>
    <xf numFmtId="0" fontId="0" fillId="0" borderId="7" xfId="0" applyBorder="1"/>
    <xf numFmtId="0" fontId="21" fillId="0" borderId="5" xfId="0" applyFont="1" applyBorder="1"/>
    <xf numFmtId="0" fontId="21" fillId="0" borderId="6" xfId="0" applyFont="1" applyBorder="1"/>
    <xf numFmtId="0" fontId="14" fillId="0" borderId="1" xfId="0" quotePrefix="1" applyFont="1" applyBorder="1" applyAlignment="1">
      <alignment horizontal="left" vertical="center"/>
    </xf>
    <xf numFmtId="165" fontId="19" fillId="0" borderId="1" xfId="0" applyNumberFormat="1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165" fontId="19" fillId="0" borderId="1" xfId="0" applyNumberFormat="1" applyFont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5" fontId="19" fillId="0" borderId="2" xfId="0" applyNumberFormat="1" applyFont="1" applyBorder="1" applyAlignment="1">
      <alignment horizontal="center"/>
    </xf>
    <xf numFmtId="165" fontId="19" fillId="0" borderId="3" xfId="0" applyNumberFormat="1" applyFont="1" applyBorder="1" applyAlignment="1">
      <alignment horizontal="center"/>
    </xf>
    <xf numFmtId="165" fontId="19" fillId="2" borderId="2" xfId="0" applyNumberFormat="1" applyFont="1" applyFill="1" applyBorder="1" applyAlignment="1">
      <alignment horizontal="center"/>
    </xf>
    <xf numFmtId="165" fontId="19" fillId="2" borderId="3" xfId="0" applyNumberFormat="1" applyFont="1" applyFill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4" fillId="2" borderId="3" xfId="0" quotePrefix="1" applyFont="1" applyFill="1" applyBorder="1" applyAlignment="1">
      <alignment horizontal="left" vertical="center"/>
    </xf>
    <xf numFmtId="0" fontId="14" fillId="2" borderId="2" xfId="0" quotePrefix="1" applyFont="1" applyFill="1" applyBorder="1" applyAlignment="1">
      <alignment vertical="top"/>
    </xf>
    <xf numFmtId="0" fontId="14" fillId="2" borderId="4" xfId="0" quotePrefix="1" applyFont="1" applyFill="1" applyBorder="1" applyAlignment="1">
      <alignment vertical="top"/>
    </xf>
    <xf numFmtId="0" fontId="14" fillId="2" borderId="3" xfId="0" quotePrefix="1" applyFont="1" applyFill="1" applyBorder="1" applyAlignment="1">
      <alignment vertical="top"/>
    </xf>
    <xf numFmtId="0" fontId="19" fillId="0" borderId="3" xfId="0" applyFont="1" applyBorder="1" applyAlignment="1">
      <alignment horizontal="left" vertical="center"/>
    </xf>
    <xf numFmtId="165" fontId="17" fillId="2" borderId="1" xfId="3" applyNumberFormat="1" applyFont="1" applyFill="1" applyBorder="1" applyAlignment="1">
      <alignment horizontal="center" vertical="center" wrapText="1"/>
    </xf>
    <xf numFmtId="165" fontId="17" fillId="2" borderId="1" xfId="3" applyNumberFormat="1" applyFont="1" applyFill="1" applyBorder="1" applyAlignment="1">
      <alignment horizontal="center" vertical="center" shrinkToFit="1"/>
    </xf>
    <xf numFmtId="165" fontId="16" fillId="2" borderId="1" xfId="4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165" fontId="20" fillId="2" borderId="1" xfId="0" applyNumberFormat="1" applyFont="1" applyFill="1" applyBorder="1" applyAlignment="1">
      <alignment horizontal="center"/>
    </xf>
    <xf numFmtId="0" fontId="14" fillId="2" borderId="1" xfId="0" quotePrefix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165" fontId="19" fillId="2" borderId="1" xfId="0" applyNumberFormat="1" applyFont="1" applyFill="1" applyBorder="1" applyAlignment="1">
      <alignment horizontal="center"/>
    </xf>
    <xf numFmtId="165" fontId="15" fillId="2" borderId="1" xfId="3" applyNumberFormat="1" applyFont="1" applyFill="1" applyBorder="1" applyAlignment="1">
      <alignment horizontal="center"/>
    </xf>
    <xf numFmtId="165" fontId="23" fillId="0" borderId="0" xfId="0" applyNumberFormat="1" applyFont="1"/>
    <xf numFmtId="165" fontId="19" fillId="0" borderId="1" xfId="0" applyNumberFormat="1" applyFont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5" fontId="15" fillId="0" borderId="1" xfId="3" applyNumberFormat="1" applyFont="1" applyFill="1" applyBorder="1" applyAlignment="1" applyProtection="1">
      <alignment horizontal="center"/>
      <protection locked="0"/>
    </xf>
    <xf numFmtId="165" fontId="19" fillId="0" borderId="2" xfId="0" applyNumberFormat="1" applyFont="1" applyBorder="1" applyAlignment="1">
      <alignment horizontal="center"/>
    </xf>
    <xf numFmtId="165" fontId="19" fillId="0" borderId="3" xfId="0" applyNumberFormat="1" applyFont="1" applyBorder="1" applyAlignment="1">
      <alignment horizontal="center"/>
    </xf>
    <xf numFmtId="165" fontId="19" fillId="2" borderId="2" xfId="0" applyNumberFormat="1" applyFont="1" applyFill="1" applyBorder="1" applyAlignment="1">
      <alignment horizontal="center" vertical="center"/>
    </xf>
    <xf numFmtId="165" fontId="19" fillId="2" borderId="3" xfId="0" applyNumberFormat="1" applyFont="1" applyFill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/>
    </xf>
    <xf numFmtId="165" fontId="19" fillId="2" borderId="3" xfId="0" applyNumberFormat="1" applyFont="1" applyFill="1" applyBorder="1" applyAlignment="1">
      <alignment horizontal="center"/>
    </xf>
    <xf numFmtId="0" fontId="13" fillId="0" borderId="1" xfId="0" quotePrefix="1" applyFont="1" applyBorder="1" applyAlignment="1">
      <alignment horizontal="center" vertical="center"/>
    </xf>
    <xf numFmtId="165" fontId="18" fillId="0" borderId="1" xfId="3" applyNumberFormat="1" applyFont="1" applyFill="1" applyBorder="1" applyAlignment="1">
      <alignment horizontal="center" shrinkToFit="1"/>
    </xf>
    <xf numFmtId="0" fontId="15" fillId="0" borderId="1" xfId="1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20" fillId="0" borderId="1" xfId="0" applyFont="1" applyBorder="1" applyAlignment="1">
      <alignment horizontal="left"/>
    </xf>
    <xf numFmtId="0" fontId="19" fillId="0" borderId="4" xfId="0" applyFont="1" applyBorder="1" applyAlignment="1">
      <alignment horizontal="center"/>
    </xf>
    <xf numFmtId="165" fontId="15" fillId="0" borderId="1" xfId="3" applyNumberFormat="1" applyFont="1" applyFill="1" applyBorder="1" applyAlignment="1" applyProtection="1">
      <alignment horizontal="center" shrinkToFit="1"/>
      <protection locked="0"/>
    </xf>
    <xf numFmtId="165" fontId="7" fillId="0" borderId="1" xfId="3" applyNumberFormat="1" applyFont="1" applyFill="1" applyBorder="1" applyAlignment="1">
      <alignment horizontal="center" vertical="center" shrinkToFit="1"/>
    </xf>
    <xf numFmtId="165" fontId="18" fillId="0" borderId="1" xfId="3" applyNumberFormat="1" applyFont="1" applyFill="1" applyBorder="1" applyAlignment="1">
      <alignment horizontal="center" vertical="center" wrapText="1"/>
    </xf>
    <xf numFmtId="166" fontId="18" fillId="0" borderId="1" xfId="3" applyNumberFormat="1" applyFont="1" applyFill="1" applyBorder="1" applyAlignment="1">
      <alignment horizontal="center" vertical="center" shrinkToFit="1"/>
    </xf>
    <xf numFmtId="165" fontId="18" fillId="0" borderId="1" xfId="3" applyNumberFormat="1" applyFont="1" applyFill="1" applyBorder="1" applyAlignment="1">
      <alignment horizontal="center" vertical="center" wrapText="1" shrinkToFit="1"/>
    </xf>
    <xf numFmtId="165" fontId="7" fillId="2" borderId="1" xfId="3" applyNumberFormat="1" applyFont="1" applyFill="1" applyBorder="1" applyAlignment="1">
      <alignment horizontal="center" vertical="center" shrinkToFit="1"/>
    </xf>
    <xf numFmtId="165" fontId="7" fillId="2" borderId="1" xfId="3" applyNumberFormat="1" applyFont="1" applyFill="1" applyBorder="1" applyAlignment="1">
      <alignment horizontal="center" vertical="center" wrapText="1"/>
    </xf>
    <xf numFmtId="165" fontId="15" fillId="2" borderId="1" xfId="3" applyNumberFormat="1" applyFont="1" applyFill="1" applyBorder="1" applyAlignment="1">
      <alignment horizontal="center"/>
    </xf>
    <xf numFmtId="165" fontId="15" fillId="0" borderId="1" xfId="1" applyNumberFormat="1" applyFont="1" applyBorder="1" applyAlignment="1">
      <alignment horizontal="center"/>
    </xf>
    <xf numFmtId="165" fontId="7" fillId="0" borderId="1" xfId="3" applyNumberFormat="1" applyFont="1" applyFill="1" applyBorder="1" applyAlignment="1">
      <alignment horizontal="center" vertical="center" wrapText="1"/>
    </xf>
    <xf numFmtId="49" fontId="22" fillId="0" borderId="0" xfId="3" applyNumberFormat="1" applyFont="1" applyFill="1" applyAlignment="1">
      <alignment horizontal="left"/>
    </xf>
    <xf numFmtId="49" fontId="4" fillId="0" borderId="0" xfId="3" applyNumberFormat="1" applyFont="1" applyFill="1" applyAlignment="1">
      <alignment horizontal="left" indent="10"/>
    </xf>
    <xf numFmtId="49" fontId="22" fillId="0" borderId="0" xfId="3" applyNumberFormat="1" applyFont="1" applyFill="1" applyAlignment="1">
      <alignment horizontal="left" wrapText="1" shrinkToFit="1"/>
    </xf>
    <xf numFmtId="49" fontId="10" fillId="0" borderId="0" xfId="3" applyNumberFormat="1" applyFont="1" applyFill="1" applyAlignment="1">
      <alignment horizontal="left" indent="10"/>
    </xf>
    <xf numFmtId="49" fontId="9" fillId="0" borderId="0" xfId="3" applyNumberFormat="1" applyFont="1" applyFill="1" applyBorder="1" applyAlignment="1">
      <alignment horizontal="center"/>
    </xf>
    <xf numFmtId="49" fontId="12" fillId="0" borderId="0" xfId="3" applyNumberFormat="1" applyFont="1" applyFill="1" applyAlignment="1">
      <alignment horizontal="center" vertical="center" wrapText="1"/>
    </xf>
    <xf numFmtId="165" fontId="15" fillId="0" borderId="1" xfId="4" applyNumberFormat="1" applyFont="1" applyFill="1" applyBorder="1" applyAlignment="1">
      <alignment horizontal="center"/>
    </xf>
    <xf numFmtId="0" fontId="14" fillId="0" borderId="2" xfId="0" quotePrefix="1" applyFont="1" applyBorder="1" applyAlignment="1">
      <alignment horizontal="center" vertical="center"/>
    </xf>
    <xf numFmtId="0" fontId="14" fillId="0" borderId="3" xfId="0" quotePrefix="1" applyFont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 applyProtection="1">
      <alignment horizontal="center" vertical="center" wrapText="1"/>
      <protection locked="0"/>
    </xf>
    <xf numFmtId="165" fontId="18" fillId="0" borderId="1" xfId="3" applyNumberFormat="1" applyFont="1" applyFill="1" applyBorder="1" applyAlignment="1" applyProtection="1">
      <alignment horizontal="center"/>
      <protection locked="0"/>
    </xf>
  </cellXfs>
  <cellStyles count="8">
    <cellStyle name="Відсотковий 2" xfId="2"/>
    <cellStyle name="Звичайний 2" xfId="3"/>
    <cellStyle name="Звичайний 3" xfId="4"/>
    <cellStyle name="Звичайний 3 2" xfId="5"/>
    <cellStyle name="Звичайний 4" xfId="6"/>
    <cellStyle name="Обычный" xfId="0" builtinId="0"/>
    <cellStyle name="Обычный 2" xfId="1"/>
    <cellStyle name="Фінансовий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2"/>
  <sheetViews>
    <sheetView tabSelected="1" view="pageBreakPreview" zoomScaleSheetLayoutView="100" workbookViewId="0">
      <selection activeCell="D3" sqref="D3:E3"/>
    </sheetView>
  </sheetViews>
  <sheetFormatPr defaultRowHeight="14.4"/>
  <cols>
    <col min="2" max="2" width="56.6640625" customWidth="1"/>
    <col min="3" max="3" width="11.88671875" customWidth="1"/>
    <col min="4" max="4" width="12.6640625" customWidth="1"/>
    <col min="5" max="5" width="13" customWidth="1"/>
    <col min="6" max="6" width="10" bestFit="1" customWidth="1"/>
    <col min="8" max="8" width="11.5546875" customWidth="1"/>
  </cols>
  <sheetData>
    <row r="1" spans="1:8" ht="14.25" customHeight="1">
      <c r="A1" s="2"/>
      <c r="B1" s="2"/>
      <c r="C1" s="2"/>
      <c r="D1" s="118" t="s">
        <v>139</v>
      </c>
      <c r="E1" s="118"/>
      <c r="F1" s="119"/>
      <c r="G1" s="119"/>
      <c r="H1" s="119"/>
    </row>
    <row r="2" spans="1:8" ht="15" customHeight="1">
      <c r="A2" s="2"/>
      <c r="B2" s="2"/>
      <c r="C2" s="2"/>
      <c r="D2" s="120" t="s">
        <v>6</v>
      </c>
      <c r="E2" s="120"/>
      <c r="F2" s="119"/>
      <c r="G2" s="119"/>
      <c r="H2" s="119"/>
    </row>
    <row r="3" spans="1:8" ht="12" customHeight="1">
      <c r="A3" s="2"/>
      <c r="B3" s="2"/>
      <c r="C3" s="2"/>
      <c r="D3" s="118" t="s">
        <v>140</v>
      </c>
      <c r="E3" s="118"/>
      <c r="F3" s="119"/>
      <c r="G3" s="119"/>
      <c r="H3" s="119"/>
    </row>
    <row r="4" spans="1:8" ht="21.6">
      <c r="A4" s="2"/>
      <c r="B4" s="2"/>
      <c r="C4" s="2"/>
      <c r="D4" s="2"/>
      <c r="E4" s="5"/>
      <c r="F4" s="121"/>
      <c r="G4" s="121"/>
      <c r="H4" s="121"/>
    </row>
    <row r="5" spans="1:8" ht="36.75" customHeight="1">
      <c r="A5" s="123" t="s">
        <v>7</v>
      </c>
      <c r="B5" s="123"/>
      <c r="C5" s="123"/>
      <c r="D5" s="123"/>
      <c r="E5" s="123"/>
      <c r="F5" s="1"/>
      <c r="G5" s="1"/>
      <c r="H5" s="1"/>
    </row>
    <row r="6" spans="1:8" ht="22.8">
      <c r="A6" s="122"/>
      <c r="B6" s="122"/>
      <c r="C6" s="122"/>
      <c r="D6" s="122"/>
      <c r="E6" s="122"/>
      <c r="F6" s="1"/>
      <c r="G6" s="1"/>
      <c r="H6" s="1"/>
    </row>
    <row r="7" spans="1:8">
      <c r="A7" s="3"/>
      <c r="B7" s="4"/>
      <c r="C7" s="4"/>
      <c r="D7" s="4"/>
      <c r="E7" s="6" t="s">
        <v>0</v>
      </c>
      <c r="F7" s="1"/>
      <c r="G7" s="1"/>
      <c r="H7" s="1"/>
    </row>
    <row r="8" spans="1:8" ht="20.25" customHeight="1">
      <c r="A8" s="7" t="s">
        <v>5</v>
      </c>
      <c r="B8" s="7" t="s">
        <v>1</v>
      </c>
      <c r="C8" s="127" t="s">
        <v>9</v>
      </c>
      <c r="D8" s="129" t="s">
        <v>10</v>
      </c>
      <c r="E8" s="130" t="s">
        <v>2</v>
      </c>
      <c r="F8" s="1"/>
      <c r="G8" s="1"/>
      <c r="H8" s="1"/>
    </row>
    <row r="9" spans="1:8" ht="33" customHeight="1">
      <c r="A9" s="7" t="s">
        <v>3</v>
      </c>
      <c r="B9" s="7" t="s">
        <v>4</v>
      </c>
      <c r="C9" s="128"/>
      <c r="D9" s="128"/>
      <c r="E9" s="130"/>
      <c r="F9" s="1"/>
      <c r="G9" s="1"/>
      <c r="H9" s="1"/>
    </row>
    <row r="10" spans="1:8" ht="15.6">
      <c r="A10" s="8"/>
      <c r="B10" s="10" t="s">
        <v>8</v>
      </c>
      <c r="C10" s="128"/>
      <c r="D10" s="128"/>
      <c r="E10" s="128"/>
      <c r="F10" s="1"/>
      <c r="G10" s="1"/>
      <c r="H10" s="1"/>
    </row>
    <row r="11" spans="1:8" ht="15.6">
      <c r="A11" s="8" t="s">
        <v>117</v>
      </c>
      <c r="B11" s="10" t="s">
        <v>118</v>
      </c>
      <c r="C11" s="50">
        <v>3</v>
      </c>
      <c r="D11" s="50">
        <v>4</v>
      </c>
      <c r="E11" s="50" t="s">
        <v>119</v>
      </c>
      <c r="F11" s="1"/>
      <c r="G11" s="1"/>
      <c r="H11" s="1"/>
    </row>
    <row r="12" spans="1:8" ht="23.25" customHeight="1">
      <c r="A12" s="41" t="s">
        <v>11</v>
      </c>
      <c r="B12" s="42" t="s">
        <v>12</v>
      </c>
      <c r="C12" s="81">
        <f>C13+C15+C17+C19+C21+C23+C25</f>
        <v>5477.2372699999996</v>
      </c>
      <c r="D12" s="81">
        <f>D13+D15+D17+D19+D21+D23+D25</f>
        <v>14.539</v>
      </c>
      <c r="E12" s="81">
        <f>E13+E15+E17+E19+E21+E23+E25</f>
        <v>5491.7762700000003</v>
      </c>
      <c r="F12" s="1"/>
      <c r="G12" s="1"/>
      <c r="H12" s="1"/>
    </row>
    <row r="13" spans="1:8" ht="15.75" customHeight="1">
      <c r="A13" s="11" t="s">
        <v>13</v>
      </c>
      <c r="B13" s="12" t="s">
        <v>14</v>
      </c>
      <c r="C13" s="117">
        <v>1278.8150000000001</v>
      </c>
      <c r="D13" s="109">
        <v>0</v>
      </c>
      <c r="E13" s="109">
        <f>C13+D13</f>
        <v>1278.8150000000001</v>
      </c>
      <c r="F13" s="1"/>
      <c r="G13" s="1"/>
      <c r="H13" s="1"/>
    </row>
    <row r="14" spans="1:8" ht="85.5" customHeight="1">
      <c r="A14" s="11"/>
      <c r="B14" s="13" t="s">
        <v>28</v>
      </c>
      <c r="C14" s="117"/>
      <c r="D14" s="109"/>
      <c r="E14" s="109"/>
      <c r="F14" s="1"/>
      <c r="G14" s="1"/>
      <c r="H14" s="1"/>
    </row>
    <row r="15" spans="1:8">
      <c r="A15" s="11" t="s">
        <v>15</v>
      </c>
      <c r="B15" s="12" t="s">
        <v>16</v>
      </c>
      <c r="C15" s="117">
        <v>958.36626999999999</v>
      </c>
      <c r="D15" s="109">
        <v>0</v>
      </c>
      <c r="E15" s="109">
        <f>C15+D15</f>
        <v>958.36626999999999</v>
      </c>
      <c r="F15" s="1"/>
      <c r="G15" s="1"/>
      <c r="H15" s="1"/>
    </row>
    <row r="16" spans="1:8" ht="32.25" customHeight="1">
      <c r="A16" s="11"/>
      <c r="B16" s="12" t="s">
        <v>130</v>
      </c>
      <c r="C16" s="117"/>
      <c r="D16" s="109"/>
      <c r="E16" s="109"/>
      <c r="F16" s="1"/>
      <c r="G16" s="1"/>
      <c r="H16" s="1"/>
    </row>
    <row r="17" spans="1:11">
      <c r="A17" s="11" t="s">
        <v>17</v>
      </c>
      <c r="B17" s="12" t="s">
        <v>18</v>
      </c>
      <c r="C17" s="117">
        <v>940</v>
      </c>
      <c r="D17" s="109">
        <v>0</v>
      </c>
      <c r="E17" s="109">
        <f>C17+D17</f>
        <v>940</v>
      </c>
      <c r="F17" s="1"/>
      <c r="G17" s="1"/>
      <c r="H17" s="1"/>
    </row>
    <row r="18" spans="1:11" ht="33" customHeight="1">
      <c r="A18" s="11"/>
      <c r="B18" s="12" t="s">
        <v>130</v>
      </c>
      <c r="C18" s="117"/>
      <c r="D18" s="109"/>
      <c r="E18" s="109"/>
      <c r="F18" s="1"/>
      <c r="G18" s="1"/>
      <c r="H18" s="1"/>
    </row>
    <row r="19" spans="1:11">
      <c r="A19" s="11" t="s">
        <v>21</v>
      </c>
      <c r="B19" s="12" t="s">
        <v>29</v>
      </c>
      <c r="C19" s="117">
        <v>1968.3409999999999</v>
      </c>
      <c r="D19" s="109">
        <v>14.539</v>
      </c>
      <c r="E19" s="109">
        <f>C19+D19</f>
        <v>1982.8799999999999</v>
      </c>
      <c r="F19" s="1"/>
      <c r="G19" s="1"/>
      <c r="H19" s="1"/>
    </row>
    <row r="20" spans="1:11" ht="48.75" customHeight="1">
      <c r="A20" s="11"/>
      <c r="B20" s="14" t="s">
        <v>30</v>
      </c>
      <c r="C20" s="117"/>
      <c r="D20" s="109"/>
      <c r="E20" s="109"/>
      <c r="F20" s="1"/>
      <c r="G20" s="1"/>
      <c r="H20" s="1"/>
    </row>
    <row r="21" spans="1:11" ht="27.6">
      <c r="A21" s="11" t="s">
        <v>22</v>
      </c>
      <c r="B21" s="12" t="s">
        <v>23</v>
      </c>
      <c r="C21" s="117">
        <v>154.715</v>
      </c>
      <c r="D21" s="109">
        <v>0</v>
      </c>
      <c r="E21" s="109">
        <f>C21+D21</f>
        <v>154.715</v>
      </c>
      <c r="F21" s="1"/>
      <c r="G21" s="1"/>
      <c r="H21" s="1"/>
    </row>
    <row r="22" spans="1:11" ht="39" customHeight="1">
      <c r="A22" s="11"/>
      <c r="B22" s="14" t="s">
        <v>31</v>
      </c>
      <c r="C22" s="117"/>
      <c r="D22" s="109"/>
      <c r="E22" s="109"/>
      <c r="F22" s="1"/>
      <c r="G22" s="1"/>
      <c r="H22" s="1"/>
    </row>
    <row r="23" spans="1:11">
      <c r="A23" s="11" t="s">
        <v>26</v>
      </c>
      <c r="B23" s="12" t="s">
        <v>27</v>
      </c>
      <c r="C23" s="117">
        <v>100</v>
      </c>
      <c r="D23" s="109">
        <v>0</v>
      </c>
      <c r="E23" s="109">
        <f>C23+D23</f>
        <v>100</v>
      </c>
      <c r="F23" s="1"/>
      <c r="G23" s="1"/>
      <c r="H23" s="1"/>
    </row>
    <row r="24" spans="1:11" ht="30.75" customHeight="1">
      <c r="A24" s="11"/>
      <c r="B24" s="14" t="s">
        <v>32</v>
      </c>
      <c r="C24" s="117"/>
      <c r="D24" s="109"/>
      <c r="E24" s="109"/>
      <c r="F24" s="1"/>
      <c r="G24" s="1"/>
      <c r="H24" s="1"/>
    </row>
    <row r="25" spans="1:11" ht="30.75" customHeight="1">
      <c r="A25" s="11"/>
      <c r="B25" s="14" t="s">
        <v>122</v>
      </c>
      <c r="C25" s="54">
        <v>77</v>
      </c>
      <c r="D25" s="55">
        <v>0</v>
      </c>
      <c r="E25" s="55">
        <f>C25+D25</f>
        <v>77</v>
      </c>
      <c r="F25" s="1"/>
      <c r="G25" s="1"/>
      <c r="H25" s="1"/>
    </row>
    <row r="26" spans="1:11" ht="25.5" customHeight="1">
      <c r="A26" s="41" t="s">
        <v>33</v>
      </c>
      <c r="B26" s="42" t="s">
        <v>34</v>
      </c>
      <c r="C26" s="82">
        <f>C27+C29+C30+C32+C33+C34+C35+C37+C38+C40+C41+C43+C45+C47+C49</f>
        <v>2179.67272</v>
      </c>
      <c r="D26" s="82">
        <f t="shared" ref="D26:E26" si="0">D27+D29+D30+D32+D33+D34+D35+D37+D38+D40+D41+D43+D45+D47+D49</f>
        <v>4413.8</v>
      </c>
      <c r="E26" s="82">
        <f t="shared" si="0"/>
        <v>6593.4727199999998</v>
      </c>
      <c r="F26" s="37">
        <f>F28+F29+F33+F34+F42+F46</f>
        <v>2179.67272</v>
      </c>
      <c r="G26" s="37">
        <f t="shared" ref="G26:H26" si="1">G28+G29+G33+G34+G42+G46</f>
        <v>4413.8</v>
      </c>
      <c r="H26" s="37">
        <f t="shared" si="1"/>
        <v>6593.4727200000007</v>
      </c>
    </row>
    <row r="27" spans="1:11" ht="17.25" customHeight="1">
      <c r="A27" s="11" t="s">
        <v>35</v>
      </c>
      <c r="B27" s="12" t="s">
        <v>88</v>
      </c>
      <c r="C27" s="102">
        <v>249.2</v>
      </c>
      <c r="D27" s="102">
        <v>953.5</v>
      </c>
      <c r="E27" s="102">
        <f>C27+D27</f>
        <v>1202.7</v>
      </c>
      <c r="F27" s="1"/>
      <c r="G27" s="1"/>
      <c r="H27" s="1"/>
    </row>
    <row r="28" spans="1:11" ht="30.75" customHeight="1">
      <c r="A28" s="101"/>
      <c r="B28" s="16" t="s">
        <v>38</v>
      </c>
      <c r="C28" s="102"/>
      <c r="D28" s="102"/>
      <c r="E28" s="102"/>
      <c r="F28" s="37">
        <f>C27+C30+C35+C38+C47</f>
        <v>935.68</v>
      </c>
      <c r="G28" s="37">
        <f>D27+D30+D35+D38+D47</f>
        <v>3956.3</v>
      </c>
      <c r="H28" s="37">
        <f>F28+G28</f>
        <v>4891.9800000000005</v>
      </c>
      <c r="I28" s="63" t="s">
        <v>131</v>
      </c>
      <c r="J28" s="64"/>
      <c r="K28" s="62"/>
    </row>
    <row r="29" spans="1:11" ht="30.75" customHeight="1">
      <c r="A29" s="101"/>
      <c r="B29" s="18" t="s">
        <v>87</v>
      </c>
      <c r="C29" s="51">
        <v>80</v>
      </c>
      <c r="D29" s="51">
        <v>227</v>
      </c>
      <c r="E29" s="51">
        <f>C29+D29</f>
        <v>307</v>
      </c>
      <c r="F29" s="37">
        <f>C29+C32+C37+C40+C49</f>
        <v>253.92000000000002</v>
      </c>
      <c r="G29" s="37">
        <f t="shared" ref="G29:H29" si="2">D29+D32+D37+D40+D49</f>
        <v>457.5</v>
      </c>
      <c r="H29" s="37">
        <f t="shared" si="2"/>
        <v>711.42000000000007</v>
      </c>
    </row>
    <row r="30" spans="1:11" ht="36" customHeight="1">
      <c r="A30" s="11" t="s">
        <v>89</v>
      </c>
      <c r="B30" s="12" t="s">
        <v>90</v>
      </c>
      <c r="C30" s="102">
        <v>632.9</v>
      </c>
      <c r="D30" s="102">
        <v>1878.8</v>
      </c>
      <c r="E30" s="102">
        <f>C30+D30</f>
        <v>2511.6999999999998</v>
      </c>
      <c r="F30" s="1"/>
      <c r="G30" s="1"/>
      <c r="H30" s="1"/>
    </row>
    <row r="31" spans="1:11" ht="30.75" customHeight="1">
      <c r="A31" s="101"/>
      <c r="B31" s="16" t="s">
        <v>38</v>
      </c>
      <c r="C31" s="102"/>
      <c r="D31" s="102"/>
      <c r="E31" s="102"/>
      <c r="F31" s="1"/>
      <c r="G31" s="1"/>
      <c r="H31" s="1"/>
    </row>
    <row r="32" spans="1:11" ht="30.75" customHeight="1">
      <c r="A32" s="101"/>
      <c r="B32" s="18" t="s">
        <v>87</v>
      </c>
      <c r="C32" s="51">
        <v>118.92</v>
      </c>
      <c r="D32" s="51">
        <v>174.5</v>
      </c>
      <c r="E32" s="51">
        <f>C32+D32</f>
        <v>293.42</v>
      </c>
      <c r="F32" s="1"/>
      <c r="G32" s="1"/>
      <c r="H32" s="1"/>
    </row>
    <row r="33" spans="1:8" ht="30.75" customHeight="1">
      <c r="A33" s="101"/>
      <c r="B33" s="35" t="s">
        <v>36</v>
      </c>
      <c r="C33" s="51">
        <v>3</v>
      </c>
      <c r="D33" s="51">
        <v>0</v>
      </c>
      <c r="E33" s="51">
        <f t="shared" ref="E33:E34" si="3">C33+D33</f>
        <v>3</v>
      </c>
      <c r="F33" s="37">
        <f>C33</f>
        <v>3</v>
      </c>
      <c r="G33" s="37">
        <f t="shared" ref="G33:H34" si="4">D33</f>
        <v>0</v>
      </c>
      <c r="H33" s="37">
        <f t="shared" si="4"/>
        <v>3</v>
      </c>
    </row>
    <row r="34" spans="1:8" ht="30.75" customHeight="1">
      <c r="A34" s="101"/>
      <c r="B34" s="36" t="s">
        <v>37</v>
      </c>
      <c r="C34" s="51">
        <v>3</v>
      </c>
      <c r="D34" s="51">
        <v>0</v>
      </c>
      <c r="E34" s="51">
        <f t="shared" si="3"/>
        <v>3</v>
      </c>
      <c r="F34" s="37">
        <f>C34</f>
        <v>3</v>
      </c>
      <c r="G34" s="37">
        <f t="shared" si="4"/>
        <v>0</v>
      </c>
      <c r="H34" s="37">
        <f t="shared" si="4"/>
        <v>3</v>
      </c>
    </row>
    <row r="35" spans="1:8" ht="30.75" customHeight="1">
      <c r="A35" s="11" t="s">
        <v>91</v>
      </c>
      <c r="B35" s="12" t="s">
        <v>92</v>
      </c>
      <c r="C35" s="102">
        <v>13.78</v>
      </c>
      <c r="D35" s="102">
        <v>349.15</v>
      </c>
      <c r="E35" s="102">
        <f>C35+D35</f>
        <v>362.92999999999995</v>
      </c>
      <c r="F35" s="1"/>
      <c r="G35" s="1"/>
      <c r="H35" s="1"/>
    </row>
    <row r="36" spans="1:8" ht="30.75" customHeight="1">
      <c r="A36" s="101"/>
      <c r="B36" s="16" t="s">
        <v>38</v>
      </c>
      <c r="C36" s="102"/>
      <c r="D36" s="102"/>
      <c r="E36" s="102"/>
      <c r="F36" s="1"/>
      <c r="G36" s="1"/>
      <c r="H36" s="1"/>
    </row>
    <row r="37" spans="1:8" ht="30.75" customHeight="1">
      <c r="A37" s="101"/>
      <c r="B37" s="18" t="s">
        <v>87</v>
      </c>
      <c r="C37" s="51">
        <v>10</v>
      </c>
      <c r="D37" s="51">
        <v>0</v>
      </c>
      <c r="E37" s="51">
        <f>C37+D37</f>
        <v>10</v>
      </c>
      <c r="F37" s="1"/>
      <c r="G37" s="1"/>
      <c r="H37" s="1"/>
    </row>
    <row r="38" spans="1:8" ht="30" customHeight="1">
      <c r="A38" s="11" t="s">
        <v>93</v>
      </c>
      <c r="B38" s="12" t="s">
        <v>94</v>
      </c>
      <c r="C38" s="102">
        <v>35.1</v>
      </c>
      <c r="D38" s="102">
        <v>774.85</v>
      </c>
      <c r="E38" s="102">
        <f>C38+D38</f>
        <v>809.95</v>
      </c>
      <c r="F38" s="1"/>
      <c r="G38" s="1"/>
      <c r="H38" s="1"/>
    </row>
    <row r="39" spans="1:8" ht="30.75" customHeight="1">
      <c r="A39" s="101"/>
      <c r="B39" s="16" t="s">
        <v>38</v>
      </c>
      <c r="C39" s="102"/>
      <c r="D39" s="102"/>
      <c r="E39" s="102"/>
      <c r="F39" s="1"/>
      <c r="G39" s="1"/>
      <c r="H39" s="1"/>
    </row>
    <row r="40" spans="1:8" ht="33" customHeight="1">
      <c r="A40" s="101"/>
      <c r="B40" s="18" t="s">
        <v>87</v>
      </c>
      <c r="C40" s="51">
        <v>15</v>
      </c>
      <c r="D40" s="51">
        <v>56</v>
      </c>
      <c r="E40" s="51">
        <f>C40+D40</f>
        <v>71</v>
      </c>
      <c r="F40" s="1"/>
      <c r="G40" s="1"/>
      <c r="H40" s="1"/>
    </row>
    <row r="41" spans="1:8" ht="27.6">
      <c r="A41" s="33" t="s">
        <v>95</v>
      </c>
      <c r="B41" s="34" t="s">
        <v>96</v>
      </c>
      <c r="C41" s="114">
        <v>32.97</v>
      </c>
      <c r="D41" s="113">
        <v>0</v>
      </c>
      <c r="E41" s="113">
        <f>C41+D41</f>
        <v>32.97</v>
      </c>
      <c r="F41" s="1"/>
      <c r="G41" s="1"/>
      <c r="H41" s="1"/>
    </row>
    <row r="42" spans="1:8" ht="78" customHeight="1">
      <c r="A42" s="52"/>
      <c r="B42" s="13" t="s">
        <v>28</v>
      </c>
      <c r="C42" s="114"/>
      <c r="D42" s="113"/>
      <c r="E42" s="113"/>
      <c r="F42" s="37">
        <f>C41+C43</f>
        <v>524.02272000000005</v>
      </c>
      <c r="G42" s="37">
        <f t="shared" ref="G42:H42" si="5">D41+D43</f>
        <v>0</v>
      </c>
      <c r="H42" s="37">
        <f t="shared" si="5"/>
        <v>524.02272000000005</v>
      </c>
    </row>
    <row r="43" spans="1:8">
      <c r="A43" s="11" t="s">
        <v>13</v>
      </c>
      <c r="B43" s="12" t="s">
        <v>14</v>
      </c>
      <c r="C43" s="110">
        <v>491.05272000000002</v>
      </c>
      <c r="D43" s="111">
        <v>0</v>
      </c>
      <c r="E43" s="112">
        <f>C43+D43</f>
        <v>491.05272000000002</v>
      </c>
      <c r="F43" s="1"/>
      <c r="G43" s="1"/>
      <c r="H43" s="1"/>
    </row>
    <row r="44" spans="1:8" ht="69">
      <c r="A44" s="17"/>
      <c r="B44" s="13" t="s">
        <v>28</v>
      </c>
      <c r="C44" s="110"/>
      <c r="D44" s="111"/>
      <c r="E44" s="112"/>
      <c r="F44" s="9"/>
      <c r="G44" s="9"/>
      <c r="H44" s="9"/>
    </row>
    <row r="45" spans="1:8" ht="55.2">
      <c r="A45" s="11" t="s">
        <v>39</v>
      </c>
      <c r="B45" s="12" t="s">
        <v>40</v>
      </c>
      <c r="C45" s="131">
        <v>460.05</v>
      </c>
      <c r="D45" s="131">
        <v>0</v>
      </c>
      <c r="E45" s="108">
        <f>C45+D45</f>
        <v>460.05</v>
      </c>
      <c r="F45" s="9"/>
      <c r="G45" s="9"/>
      <c r="H45" s="9"/>
    </row>
    <row r="46" spans="1:8" ht="32.25" customHeight="1">
      <c r="A46" s="19"/>
      <c r="B46" s="21" t="s">
        <v>41</v>
      </c>
      <c r="C46" s="131"/>
      <c r="D46" s="131"/>
      <c r="E46" s="108"/>
      <c r="F46" s="38">
        <f>C45</f>
        <v>460.05</v>
      </c>
      <c r="G46" s="38">
        <f>D45</f>
        <v>0</v>
      </c>
      <c r="H46" s="38">
        <f>E45</f>
        <v>460.05</v>
      </c>
    </row>
    <row r="47" spans="1:8" ht="27.6">
      <c r="A47" s="11" t="s">
        <v>42</v>
      </c>
      <c r="B47" s="12" t="s">
        <v>43</v>
      </c>
      <c r="C47" s="93">
        <v>4.7</v>
      </c>
      <c r="D47" s="93">
        <v>0</v>
      </c>
      <c r="E47" s="124">
        <f>C47+D47</f>
        <v>4.7</v>
      </c>
      <c r="F47" s="9"/>
      <c r="G47" s="9"/>
      <c r="H47" s="9"/>
    </row>
    <row r="48" spans="1:8" ht="27.6">
      <c r="A48" s="11"/>
      <c r="B48" s="16" t="s">
        <v>38</v>
      </c>
      <c r="C48" s="93"/>
      <c r="D48" s="93"/>
      <c r="E48" s="124"/>
      <c r="F48" s="9"/>
      <c r="G48" s="9"/>
      <c r="H48" s="9"/>
    </row>
    <row r="49" spans="1:8" ht="27.6">
      <c r="A49" s="19"/>
      <c r="B49" s="18" t="s">
        <v>87</v>
      </c>
      <c r="C49" s="23">
        <v>30</v>
      </c>
      <c r="D49" s="23">
        <v>0</v>
      </c>
      <c r="E49" s="24">
        <f>C49+D49</f>
        <v>30</v>
      </c>
      <c r="F49" s="9"/>
      <c r="G49" s="9"/>
      <c r="H49" s="9"/>
    </row>
    <row r="50" spans="1:8" ht="39" customHeight="1">
      <c r="A50" s="41" t="s">
        <v>44</v>
      </c>
      <c r="B50" s="42" t="s">
        <v>45</v>
      </c>
      <c r="C50" s="83">
        <f>C51+C53+C54+C56+C58+C60+C62</f>
        <v>2116.1319899999999</v>
      </c>
      <c r="D50" s="83">
        <f t="shared" ref="D50:E50" si="6">D51+D53+D54+D56+D58+D60+D62</f>
        <v>0</v>
      </c>
      <c r="E50" s="83">
        <f t="shared" si="6"/>
        <v>2116.1319899999999</v>
      </c>
      <c r="F50" s="9"/>
      <c r="G50" s="9"/>
      <c r="H50" s="9"/>
    </row>
    <row r="51" spans="1:8" ht="27.6">
      <c r="A51" s="11" t="s">
        <v>46</v>
      </c>
      <c r="B51" s="12" t="s">
        <v>47</v>
      </c>
      <c r="C51" s="115">
        <f>414.5-6</f>
        <v>408.5</v>
      </c>
      <c r="D51" s="93">
        <v>0</v>
      </c>
      <c r="E51" s="116">
        <f>C51+D51</f>
        <v>408.5</v>
      </c>
      <c r="F51" s="1"/>
      <c r="G51" s="1"/>
      <c r="H51" s="1"/>
    </row>
    <row r="52" spans="1:8" ht="27.6">
      <c r="A52" s="103"/>
      <c r="B52" s="21" t="s">
        <v>41</v>
      </c>
      <c r="C52" s="115"/>
      <c r="D52" s="93"/>
      <c r="E52" s="116"/>
      <c r="F52" s="1"/>
      <c r="G52" s="1"/>
      <c r="H52" s="1"/>
    </row>
    <row r="53" spans="1:8" ht="69">
      <c r="A53" s="103"/>
      <c r="B53" s="13" t="s">
        <v>28</v>
      </c>
      <c r="C53" s="89">
        <v>733.73405000000002</v>
      </c>
      <c r="D53" s="23">
        <v>0</v>
      </c>
      <c r="E53" s="25">
        <f>C53+D53</f>
        <v>733.73405000000002</v>
      </c>
      <c r="F53" s="1"/>
      <c r="G53" s="1"/>
      <c r="H53" s="1"/>
    </row>
    <row r="54" spans="1:8" ht="27.6">
      <c r="A54" s="11" t="s">
        <v>48</v>
      </c>
      <c r="B54" s="12" t="s">
        <v>49</v>
      </c>
      <c r="C54" s="93">
        <v>392.87535000000003</v>
      </c>
      <c r="D54" s="93">
        <v>0</v>
      </c>
      <c r="E54" s="91">
        <f>C54+D54</f>
        <v>392.87535000000003</v>
      </c>
    </row>
    <row r="55" spans="1:8" ht="27.6">
      <c r="A55" s="20"/>
      <c r="B55" s="26" t="s">
        <v>50</v>
      </c>
      <c r="C55" s="93"/>
      <c r="D55" s="93"/>
      <c r="E55" s="91"/>
    </row>
    <row r="56" spans="1:8">
      <c r="A56" s="11" t="s">
        <v>51</v>
      </c>
      <c r="B56" s="12" t="s">
        <v>52</v>
      </c>
      <c r="C56" s="91">
        <v>198.69112999999999</v>
      </c>
      <c r="D56" s="91">
        <v>0</v>
      </c>
      <c r="E56" s="91">
        <f>C56+D56</f>
        <v>198.69112999999999</v>
      </c>
    </row>
    <row r="57" spans="1:8" ht="69">
      <c r="A57" s="20"/>
      <c r="B57" s="13" t="s">
        <v>28</v>
      </c>
      <c r="C57" s="91"/>
      <c r="D57" s="91"/>
      <c r="E57" s="91"/>
    </row>
    <row r="58" spans="1:8" ht="55.2">
      <c r="A58" s="11" t="s">
        <v>39</v>
      </c>
      <c r="B58" s="12" t="s">
        <v>40</v>
      </c>
      <c r="C58" s="91">
        <v>40.4</v>
      </c>
      <c r="D58" s="91">
        <v>0</v>
      </c>
      <c r="E58" s="91">
        <f>C58+D58</f>
        <v>40.4</v>
      </c>
    </row>
    <row r="59" spans="1:8" ht="27.6">
      <c r="A59" s="19"/>
      <c r="B59" s="21" t="s">
        <v>41</v>
      </c>
      <c r="C59" s="91"/>
      <c r="D59" s="91"/>
      <c r="E59" s="91"/>
    </row>
    <row r="60" spans="1:8">
      <c r="A60" s="11" t="s">
        <v>53</v>
      </c>
      <c r="B60" s="12" t="s">
        <v>54</v>
      </c>
      <c r="C60" s="91">
        <v>279.47156000000001</v>
      </c>
      <c r="D60" s="91">
        <v>0</v>
      </c>
      <c r="E60" s="91">
        <f>C60+D60</f>
        <v>279.47156000000001</v>
      </c>
    </row>
    <row r="61" spans="1:8" ht="27.6">
      <c r="A61" s="20"/>
      <c r="B61" s="26" t="s">
        <v>55</v>
      </c>
      <c r="C61" s="91"/>
      <c r="D61" s="91"/>
      <c r="E61" s="91"/>
    </row>
    <row r="62" spans="1:8">
      <c r="A62" s="11" t="s">
        <v>56</v>
      </c>
      <c r="B62" s="12" t="s">
        <v>27</v>
      </c>
      <c r="C62" s="91">
        <v>62.459899999999998</v>
      </c>
      <c r="D62" s="91">
        <v>0</v>
      </c>
      <c r="E62" s="91">
        <f>C62+D62</f>
        <v>62.459899999999998</v>
      </c>
    </row>
    <row r="63" spans="1:8" ht="27.6">
      <c r="A63" s="20"/>
      <c r="B63" s="29" t="s">
        <v>57</v>
      </c>
      <c r="C63" s="91"/>
      <c r="D63" s="91"/>
      <c r="E63" s="91"/>
    </row>
    <row r="64" spans="1:8" ht="33" customHeight="1">
      <c r="A64" s="41" t="s">
        <v>58</v>
      </c>
      <c r="B64" s="42" t="s">
        <v>59</v>
      </c>
      <c r="C64" s="43">
        <f>C65+C67+C69+C71+C73</f>
        <v>7529.5999999999995</v>
      </c>
      <c r="D64" s="43">
        <f t="shared" ref="D64:E64" si="7">D65+D67+D69+D71+D73</f>
        <v>0</v>
      </c>
      <c r="E64" s="43">
        <f t="shared" si="7"/>
        <v>7529.5999999999995</v>
      </c>
    </row>
    <row r="65" spans="1:5">
      <c r="A65" s="11" t="s">
        <v>13</v>
      </c>
      <c r="B65" s="12" t="s">
        <v>14</v>
      </c>
      <c r="C65" s="91">
        <f>5641.2+68.5+278.8</f>
        <v>5988.5</v>
      </c>
      <c r="D65" s="91">
        <v>0</v>
      </c>
      <c r="E65" s="91">
        <f>C65+D65</f>
        <v>5988.5</v>
      </c>
    </row>
    <row r="66" spans="1:5" ht="69">
      <c r="A66" s="20"/>
      <c r="B66" s="13" t="s">
        <v>28</v>
      </c>
      <c r="C66" s="91"/>
      <c r="D66" s="91"/>
      <c r="E66" s="91"/>
    </row>
    <row r="67" spans="1:5">
      <c r="A67" s="11" t="s">
        <v>60</v>
      </c>
      <c r="B67" s="12" t="s">
        <v>61</v>
      </c>
      <c r="C67" s="91">
        <v>1000</v>
      </c>
      <c r="D67" s="91">
        <v>0</v>
      </c>
      <c r="E67" s="91">
        <f>C67+D68</f>
        <v>1000</v>
      </c>
    </row>
    <row r="68" spans="1:5" ht="69">
      <c r="A68" s="20"/>
      <c r="B68" s="13" t="s">
        <v>28</v>
      </c>
      <c r="C68" s="91"/>
      <c r="D68" s="91"/>
      <c r="E68" s="91"/>
    </row>
    <row r="69" spans="1:5" ht="55.2">
      <c r="A69" s="11" t="s">
        <v>62</v>
      </c>
      <c r="B69" s="12" t="s">
        <v>63</v>
      </c>
      <c r="C69" s="91">
        <v>326.39999999999998</v>
      </c>
      <c r="D69" s="91">
        <v>0</v>
      </c>
      <c r="E69" s="91">
        <f>C69+D70</f>
        <v>326.39999999999998</v>
      </c>
    </row>
    <row r="70" spans="1:5" ht="69">
      <c r="A70" s="20"/>
      <c r="B70" s="13" t="s">
        <v>28</v>
      </c>
      <c r="C70" s="91"/>
      <c r="D70" s="91"/>
      <c r="E70" s="91"/>
    </row>
    <row r="71" spans="1:5" ht="55.2">
      <c r="A71" s="11" t="s">
        <v>64</v>
      </c>
      <c r="B71" s="12" t="s">
        <v>65</v>
      </c>
      <c r="C71" s="91">
        <v>159.69999999999999</v>
      </c>
      <c r="D71" s="91">
        <v>0</v>
      </c>
      <c r="E71" s="91">
        <f>C71+D71</f>
        <v>159.69999999999999</v>
      </c>
    </row>
    <row r="72" spans="1:5" ht="69">
      <c r="A72" s="15"/>
      <c r="B72" s="13" t="s">
        <v>28</v>
      </c>
      <c r="C72" s="91"/>
      <c r="D72" s="91"/>
      <c r="E72" s="91"/>
    </row>
    <row r="73" spans="1:5" ht="27.6">
      <c r="A73" s="11" t="s">
        <v>66</v>
      </c>
      <c r="B73" s="12" t="s">
        <v>67</v>
      </c>
      <c r="C73" s="91">
        <v>55</v>
      </c>
      <c r="D73" s="91">
        <v>0</v>
      </c>
      <c r="E73" s="91">
        <f>D73+C73</f>
        <v>55</v>
      </c>
    </row>
    <row r="74" spans="1:5" ht="69">
      <c r="A74" s="20"/>
      <c r="B74" s="13" t="s">
        <v>28</v>
      </c>
      <c r="C74" s="91"/>
      <c r="D74" s="91"/>
      <c r="E74" s="91"/>
    </row>
    <row r="75" spans="1:5" ht="34.5" customHeight="1">
      <c r="A75" s="41" t="s">
        <v>68</v>
      </c>
      <c r="B75" s="42" t="s">
        <v>69</v>
      </c>
      <c r="C75" s="43">
        <f>C76+C78</f>
        <v>135.04419999999999</v>
      </c>
      <c r="D75" s="43">
        <f t="shared" ref="D75:E75" si="8">D76+D78</f>
        <v>0</v>
      </c>
      <c r="E75" s="43">
        <f t="shared" si="8"/>
        <v>135.04419999999999</v>
      </c>
    </row>
    <row r="76" spans="1:5">
      <c r="A76" s="33" t="s">
        <v>70</v>
      </c>
      <c r="B76" s="34" t="s">
        <v>71</v>
      </c>
      <c r="C76" s="92">
        <v>35.044199999999996</v>
      </c>
      <c r="D76" s="92">
        <v>0</v>
      </c>
      <c r="E76" s="92">
        <f>C76+D76</f>
        <v>35.044199999999996</v>
      </c>
    </row>
    <row r="77" spans="1:5" ht="69">
      <c r="A77" s="41"/>
      <c r="B77" s="13" t="s">
        <v>28</v>
      </c>
      <c r="C77" s="92"/>
      <c r="D77" s="92"/>
      <c r="E77" s="92"/>
    </row>
    <row r="78" spans="1:5" ht="55.2">
      <c r="A78" s="33" t="s">
        <v>39</v>
      </c>
      <c r="B78" s="34" t="s">
        <v>40</v>
      </c>
      <c r="C78" s="92">
        <v>100</v>
      </c>
      <c r="D78" s="92">
        <v>0</v>
      </c>
      <c r="E78" s="92">
        <f>C78+D78</f>
        <v>100</v>
      </c>
    </row>
    <row r="79" spans="1:5" ht="27.6">
      <c r="A79" s="44"/>
      <c r="B79" s="45" t="s">
        <v>41</v>
      </c>
      <c r="C79" s="92"/>
      <c r="D79" s="92"/>
      <c r="E79" s="92"/>
    </row>
    <row r="80" spans="1:5" ht="35.25" customHeight="1">
      <c r="A80" s="41" t="s">
        <v>72</v>
      </c>
      <c r="B80" s="42" t="s">
        <v>73</v>
      </c>
      <c r="C80" s="43">
        <f>SUM(C81:C106)</f>
        <v>39357.600210000004</v>
      </c>
      <c r="D80" s="43">
        <f t="shared" ref="D80:E80" si="9">SUM(D81:D106)</f>
        <v>31291.195000000003</v>
      </c>
      <c r="E80" s="43">
        <f t="shared" si="9"/>
        <v>70648.795209999997</v>
      </c>
    </row>
    <row r="81" spans="1:7" ht="20.25" customHeight="1">
      <c r="A81" s="86">
        <v>100101</v>
      </c>
      <c r="B81" s="87" t="s">
        <v>136</v>
      </c>
      <c r="C81" s="96">
        <v>297.89999999999998</v>
      </c>
      <c r="D81" s="96">
        <v>0</v>
      </c>
      <c r="E81" s="96">
        <f>C81+D81</f>
        <v>297.89999999999998</v>
      </c>
    </row>
    <row r="82" spans="1:7" ht="35.25" customHeight="1">
      <c r="A82" s="41"/>
      <c r="B82" s="13" t="s">
        <v>99</v>
      </c>
      <c r="C82" s="97"/>
      <c r="D82" s="97"/>
      <c r="E82" s="97"/>
    </row>
    <row r="83" spans="1:7" ht="21.75" customHeight="1">
      <c r="A83" s="11" t="s">
        <v>74</v>
      </c>
      <c r="B83" s="12" t="s">
        <v>75</v>
      </c>
      <c r="C83" s="91">
        <v>0</v>
      </c>
      <c r="D83" s="91">
        <v>3054.3609999999999</v>
      </c>
      <c r="E83" s="91">
        <f>C83+D83</f>
        <v>3054.3609999999999</v>
      </c>
    </row>
    <row r="84" spans="1:7" ht="33" customHeight="1">
      <c r="A84" s="20"/>
      <c r="B84" s="13" t="s">
        <v>99</v>
      </c>
      <c r="C84" s="91"/>
      <c r="D84" s="91"/>
      <c r="E84" s="91"/>
    </row>
    <row r="85" spans="1:7" ht="18.75" customHeight="1">
      <c r="A85" s="11" t="s">
        <v>97</v>
      </c>
      <c r="B85" s="12" t="s">
        <v>98</v>
      </c>
      <c r="C85" s="92">
        <v>875.24800000000005</v>
      </c>
      <c r="D85" s="91">
        <v>0</v>
      </c>
      <c r="E85" s="91">
        <f>C85+D85</f>
        <v>875.24800000000005</v>
      </c>
    </row>
    <row r="86" spans="1:7" ht="33" customHeight="1">
      <c r="A86" s="20"/>
      <c r="B86" s="13" t="s">
        <v>100</v>
      </c>
      <c r="C86" s="92"/>
      <c r="D86" s="91"/>
      <c r="E86" s="91"/>
    </row>
    <row r="87" spans="1:7">
      <c r="A87" s="11" t="s">
        <v>76</v>
      </c>
      <c r="B87" s="12" t="s">
        <v>77</v>
      </c>
      <c r="C87" s="91">
        <v>0</v>
      </c>
      <c r="D87" s="92">
        <v>911.03800000000001</v>
      </c>
      <c r="E87" s="91">
        <f>C87+D87</f>
        <v>911.03800000000001</v>
      </c>
    </row>
    <row r="88" spans="1:7" ht="27.6">
      <c r="A88" s="20"/>
      <c r="B88" s="13" t="s">
        <v>99</v>
      </c>
      <c r="C88" s="91"/>
      <c r="D88" s="92"/>
      <c r="E88" s="91"/>
    </row>
    <row r="89" spans="1:7">
      <c r="A89" s="11" t="s">
        <v>78</v>
      </c>
      <c r="B89" s="12" t="s">
        <v>79</v>
      </c>
      <c r="C89" s="92">
        <v>238.1</v>
      </c>
      <c r="D89" s="91">
        <v>1309.1210000000001</v>
      </c>
      <c r="E89" s="91">
        <f>C89+D89</f>
        <v>1547.221</v>
      </c>
    </row>
    <row r="90" spans="1:7" ht="27.6">
      <c r="A90" s="98"/>
      <c r="B90" s="13" t="s">
        <v>99</v>
      </c>
      <c r="C90" s="92"/>
      <c r="D90" s="91"/>
      <c r="E90" s="91"/>
    </row>
    <row r="91" spans="1:7" ht="48" customHeight="1">
      <c r="A91" s="98"/>
      <c r="B91" s="13" t="s">
        <v>82</v>
      </c>
      <c r="C91" s="53">
        <v>447.87700000000001</v>
      </c>
      <c r="D91" s="53">
        <v>0</v>
      </c>
      <c r="E91" s="53">
        <f>C91+D91</f>
        <v>447.87700000000001</v>
      </c>
    </row>
    <row r="92" spans="1:7" ht="17.25" customHeight="1">
      <c r="A92" s="11" t="s">
        <v>83</v>
      </c>
      <c r="B92" s="12" t="s">
        <v>84</v>
      </c>
      <c r="C92" s="92">
        <f>28755.63821-20+307.642</f>
        <v>29043.280210000001</v>
      </c>
      <c r="D92" s="92">
        <v>10868.876</v>
      </c>
      <c r="E92" s="91">
        <f>C92+D92</f>
        <v>39912.156210000001</v>
      </c>
    </row>
    <row r="93" spans="1:7" ht="48" customHeight="1">
      <c r="A93" s="104"/>
      <c r="B93" s="13" t="s">
        <v>82</v>
      </c>
      <c r="C93" s="92"/>
      <c r="D93" s="92"/>
      <c r="E93" s="91"/>
      <c r="F93" s="90">
        <f>C92+C94</f>
        <v>29063.280210000001</v>
      </c>
      <c r="G93">
        <f>455.31-5.23-26.528+27.02026-380.78-211.462+20+60+57.78+11+80.3494+120-20+120</f>
        <v>307.45965999999999</v>
      </c>
    </row>
    <row r="94" spans="1:7" ht="32.25" customHeight="1">
      <c r="A94" s="105"/>
      <c r="B94" s="13" t="s">
        <v>133</v>
      </c>
      <c r="C94" s="88">
        <v>20</v>
      </c>
      <c r="D94" s="66">
        <v>0</v>
      </c>
      <c r="E94" s="66">
        <f>C94+D94</f>
        <v>20</v>
      </c>
    </row>
    <row r="95" spans="1:7" ht="18" customHeight="1">
      <c r="A95" s="80">
        <v>150101</v>
      </c>
      <c r="B95" s="13" t="s">
        <v>105</v>
      </c>
      <c r="C95" s="94">
        <v>0</v>
      </c>
      <c r="D95" s="94">
        <v>5760.0780000000004</v>
      </c>
      <c r="E95" s="94">
        <f>D95+C95</f>
        <v>5760.0780000000004</v>
      </c>
    </row>
    <row r="96" spans="1:7" ht="32.25" customHeight="1">
      <c r="A96" s="75"/>
      <c r="B96" s="13" t="s">
        <v>99</v>
      </c>
      <c r="C96" s="95"/>
      <c r="D96" s="95"/>
      <c r="E96" s="95"/>
    </row>
    <row r="97" spans="1:5" ht="41.4">
      <c r="A97" s="11" t="s">
        <v>80</v>
      </c>
      <c r="B97" s="12" t="s">
        <v>81</v>
      </c>
      <c r="C97" s="91">
        <v>0</v>
      </c>
      <c r="D97" s="91">
        <v>6211.3819999999996</v>
      </c>
      <c r="E97" s="91">
        <f>C97+D97</f>
        <v>6211.3819999999996</v>
      </c>
    </row>
    <row r="98" spans="1:5" ht="41.4">
      <c r="A98" s="20"/>
      <c r="B98" s="13" t="s">
        <v>82</v>
      </c>
      <c r="C98" s="91"/>
      <c r="D98" s="91"/>
      <c r="E98" s="91"/>
    </row>
    <row r="99" spans="1:5" ht="41.4">
      <c r="A99" s="33" t="s">
        <v>19</v>
      </c>
      <c r="B99" s="34" t="s">
        <v>20</v>
      </c>
      <c r="C99" s="92">
        <v>0</v>
      </c>
      <c r="D99" s="92">
        <v>748.68299999999999</v>
      </c>
      <c r="E99" s="92">
        <f>C99+D99</f>
        <v>748.68299999999999</v>
      </c>
    </row>
    <row r="100" spans="1:5" ht="27.6">
      <c r="A100" s="39"/>
      <c r="B100" s="13" t="s">
        <v>101</v>
      </c>
      <c r="C100" s="92"/>
      <c r="D100" s="92"/>
      <c r="E100" s="92"/>
    </row>
    <row r="101" spans="1:5" ht="18" customHeight="1">
      <c r="A101" s="11" t="s">
        <v>21</v>
      </c>
      <c r="B101" s="12" t="s">
        <v>29</v>
      </c>
      <c r="C101" s="92">
        <v>8435.1949999999997</v>
      </c>
      <c r="D101" s="92">
        <v>0</v>
      </c>
      <c r="E101" s="92">
        <f>C101+D101</f>
        <v>8435.1949999999997</v>
      </c>
    </row>
    <row r="102" spans="1:5" ht="27.6">
      <c r="A102" s="39"/>
      <c r="B102" s="13" t="s">
        <v>99</v>
      </c>
      <c r="C102" s="92"/>
      <c r="D102" s="92"/>
      <c r="E102" s="92"/>
    </row>
    <row r="103" spans="1:5" ht="27.6">
      <c r="A103" s="11" t="s">
        <v>85</v>
      </c>
      <c r="B103" s="12" t="s">
        <v>86</v>
      </c>
      <c r="C103" s="91">
        <v>0</v>
      </c>
      <c r="D103" s="92">
        <v>1523.4159999999999</v>
      </c>
      <c r="E103" s="91">
        <f>C103+D103</f>
        <v>1523.4159999999999</v>
      </c>
    </row>
    <row r="104" spans="1:5" ht="41.4">
      <c r="A104" s="20"/>
      <c r="B104" s="13" t="s">
        <v>82</v>
      </c>
      <c r="C104" s="91"/>
      <c r="D104" s="92"/>
      <c r="E104" s="91"/>
    </row>
    <row r="105" spans="1:5" ht="41.4">
      <c r="A105" s="65">
        <v>240900</v>
      </c>
      <c r="B105" s="12" t="s">
        <v>25</v>
      </c>
      <c r="C105" s="94">
        <v>0</v>
      </c>
      <c r="D105" s="94">
        <v>904.24</v>
      </c>
      <c r="E105" s="94">
        <f>C105+D105</f>
        <v>904.24</v>
      </c>
    </row>
    <row r="106" spans="1:5" ht="27.6">
      <c r="A106" s="20"/>
      <c r="B106" s="13" t="s">
        <v>101</v>
      </c>
      <c r="C106" s="95"/>
      <c r="D106" s="95"/>
      <c r="E106" s="95"/>
    </row>
    <row r="107" spans="1:5" ht="27.6">
      <c r="A107" s="41" t="s">
        <v>102</v>
      </c>
      <c r="B107" s="42" t="s">
        <v>103</v>
      </c>
      <c r="C107" s="43">
        <f>SUM(C108:C124)</f>
        <v>100</v>
      </c>
      <c r="D107" s="43">
        <f>SUM(D108:D124)</f>
        <v>22236.379719999997</v>
      </c>
      <c r="E107" s="43">
        <f>SUM(E108:E124)</f>
        <v>22336.379719999997</v>
      </c>
    </row>
    <row r="108" spans="1:5">
      <c r="A108" s="33" t="s">
        <v>107</v>
      </c>
      <c r="B108" s="12" t="s">
        <v>108</v>
      </c>
      <c r="C108" s="94">
        <v>0</v>
      </c>
      <c r="D108" s="94">
        <v>3629.71</v>
      </c>
      <c r="E108" s="94">
        <f>C108+D108</f>
        <v>3629.71</v>
      </c>
    </row>
    <row r="109" spans="1:5" ht="20.25" customHeight="1">
      <c r="A109" s="125"/>
      <c r="B109" s="40" t="s">
        <v>106</v>
      </c>
      <c r="C109" s="95"/>
      <c r="D109" s="95"/>
      <c r="E109" s="95"/>
    </row>
    <row r="110" spans="1:5" ht="33.75" customHeight="1">
      <c r="A110" s="126"/>
      <c r="B110" s="40" t="s">
        <v>123</v>
      </c>
      <c r="C110" s="71">
        <v>0</v>
      </c>
      <c r="D110" s="71">
        <v>479.387</v>
      </c>
      <c r="E110" s="71">
        <f>C110+D110</f>
        <v>479.387</v>
      </c>
    </row>
    <row r="111" spans="1:5">
      <c r="A111" s="77" t="s">
        <v>104</v>
      </c>
      <c r="B111" s="12" t="s">
        <v>105</v>
      </c>
      <c r="C111" s="94">
        <v>0</v>
      </c>
      <c r="D111" s="99">
        <v>1019.66</v>
      </c>
      <c r="E111" s="94">
        <f>C111+D111</f>
        <v>1019.66</v>
      </c>
    </row>
    <row r="112" spans="1:5" ht="28.5" customHeight="1">
      <c r="A112" s="78"/>
      <c r="B112" s="12" t="s">
        <v>123</v>
      </c>
      <c r="C112" s="95"/>
      <c r="D112" s="100"/>
      <c r="E112" s="95"/>
    </row>
    <row r="113" spans="1:6" ht="33" customHeight="1">
      <c r="A113" s="78"/>
      <c r="B113" s="16" t="s">
        <v>38</v>
      </c>
      <c r="C113" s="60">
        <v>0</v>
      </c>
      <c r="D113" s="73">
        <v>8161.92</v>
      </c>
      <c r="E113" s="57">
        <f>C113+D113</f>
        <v>8161.92</v>
      </c>
    </row>
    <row r="114" spans="1:6" ht="33" customHeight="1">
      <c r="A114" s="78"/>
      <c r="B114" s="61" t="s">
        <v>126</v>
      </c>
      <c r="C114" s="60">
        <v>0</v>
      </c>
      <c r="D114" s="73">
        <v>2072.212</v>
      </c>
      <c r="E114" s="58">
        <f>C114+D114</f>
        <v>2072.212</v>
      </c>
    </row>
    <row r="115" spans="1:6" ht="27" customHeight="1">
      <c r="A115" s="78"/>
      <c r="B115" s="40" t="s">
        <v>106</v>
      </c>
      <c r="C115" s="27">
        <v>0</v>
      </c>
      <c r="D115" s="69">
        <v>4.7919999999999998</v>
      </c>
      <c r="E115" s="27">
        <f>C115+D115</f>
        <v>4.7919999999999998</v>
      </c>
    </row>
    <row r="116" spans="1:6" ht="40.5" customHeight="1">
      <c r="A116" s="79"/>
      <c r="B116" s="40" t="s">
        <v>99</v>
      </c>
      <c r="C116" s="70">
        <v>0</v>
      </c>
      <c r="D116" s="72">
        <v>2599.3017199999999</v>
      </c>
      <c r="E116" s="70">
        <f>C116+D116</f>
        <v>2599.3017199999999</v>
      </c>
    </row>
    <row r="117" spans="1:6" ht="22.5" customHeight="1">
      <c r="A117" s="76">
        <v>150202</v>
      </c>
      <c r="B117" s="40" t="s">
        <v>135</v>
      </c>
      <c r="C117" s="94">
        <v>100</v>
      </c>
      <c r="D117" s="94">
        <v>0</v>
      </c>
      <c r="E117" s="94">
        <f>C117+D117</f>
        <v>100</v>
      </c>
    </row>
    <row r="118" spans="1:6" ht="35.25" customHeight="1">
      <c r="A118" s="59"/>
      <c r="B118" s="40" t="s">
        <v>126</v>
      </c>
      <c r="C118" s="95"/>
      <c r="D118" s="95"/>
      <c r="E118" s="95"/>
    </row>
    <row r="119" spans="1:6" ht="27.6" hidden="1">
      <c r="A119" s="33" t="s">
        <v>124</v>
      </c>
      <c r="B119" s="34" t="s">
        <v>125</v>
      </c>
      <c r="C119" s="94">
        <v>0</v>
      </c>
      <c r="D119" s="94">
        <v>0</v>
      </c>
      <c r="E119" s="94">
        <f>C119+D119</f>
        <v>0</v>
      </c>
    </row>
    <row r="120" spans="1:6" ht="41.4" hidden="1">
      <c r="A120" s="59"/>
      <c r="B120" s="36" t="s">
        <v>134</v>
      </c>
      <c r="C120" s="95"/>
      <c r="D120" s="95"/>
      <c r="E120" s="95"/>
    </row>
    <row r="121" spans="1:6" ht="27.6">
      <c r="A121" s="33" t="s">
        <v>85</v>
      </c>
      <c r="B121" s="12" t="s">
        <v>86</v>
      </c>
      <c r="C121" s="91">
        <v>0</v>
      </c>
      <c r="D121" s="91">
        <f>4240.245-5</f>
        <v>4235.2449999999999</v>
      </c>
      <c r="E121" s="91">
        <f>C121+D121</f>
        <v>4235.2449999999999</v>
      </c>
      <c r="F121" t="s">
        <v>137</v>
      </c>
    </row>
    <row r="122" spans="1:6" ht="17.25" customHeight="1">
      <c r="A122" s="39"/>
      <c r="B122" s="40" t="s">
        <v>106</v>
      </c>
      <c r="C122" s="91"/>
      <c r="D122" s="91"/>
      <c r="E122" s="91"/>
    </row>
    <row r="123" spans="1:6" ht="41.4">
      <c r="A123" s="33" t="s">
        <v>24</v>
      </c>
      <c r="B123" s="12" t="s">
        <v>25</v>
      </c>
      <c r="C123" s="91">
        <v>0</v>
      </c>
      <c r="D123" s="91">
        <f>64.152-30</f>
        <v>34.152000000000001</v>
      </c>
      <c r="E123" s="91">
        <f>C123+D123</f>
        <v>34.152000000000001</v>
      </c>
    </row>
    <row r="124" spans="1:6" ht="55.2">
      <c r="A124" s="20"/>
      <c r="B124" s="40" t="s">
        <v>109</v>
      </c>
      <c r="C124" s="91"/>
      <c r="D124" s="91"/>
      <c r="E124" s="91"/>
      <c r="F124" t="s">
        <v>138</v>
      </c>
    </row>
    <row r="125" spans="1:6" ht="34.5" customHeight="1">
      <c r="A125" s="41" t="s">
        <v>127</v>
      </c>
      <c r="B125" s="84" t="s">
        <v>128</v>
      </c>
      <c r="C125" s="85">
        <f>C126</f>
        <v>71.944000000000003</v>
      </c>
      <c r="D125" s="85">
        <f t="shared" ref="D125:E125" si="10">D126</f>
        <v>12.997999999999999</v>
      </c>
      <c r="E125" s="85">
        <f t="shared" si="10"/>
        <v>84.942000000000007</v>
      </c>
    </row>
    <row r="126" spans="1:6" ht="16.5" customHeight="1">
      <c r="A126" s="11" t="s">
        <v>26</v>
      </c>
      <c r="B126" s="12" t="s">
        <v>27</v>
      </c>
      <c r="C126" s="94">
        <v>71.944000000000003</v>
      </c>
      <c r="D126" s="94">
        <v>12.997999999999999</v>
      </c>
      <c r="E126" s="94">
        <f>C126+D126</f>
        <v>84.942000000000007</v>
      </c>
    </row>
    <row r="127" spans="1:6" ht="36.75" customHeight="1">
      <c r="A127" s="20"/>
      <c r="B127" s="40" t="s">
        <v>129</v>
      </c>
      <c r="C127" s="95"/>
      <c r="D127" s="95"/>
      <c r="E127" s="95"/>
    </row>
    <row r="128" spans="1:6" ht="27.6">
      <c r="A128" s="41" t="s">
        <v>110</v>
      </c>
      <c r="B128" s="42" t="s">
        <v>111</v>
      </c>
      <c r="C128" s="85">
        <f>SUM(C129:C135)</f>
        <v>2029.7</v>
      </c>
      <c r="D128" s="85">
        <f>SUM(D129:D135)</f>
        <v>1324.8</v>
      </c>
      <c r="E128" s="85">
        <f>SUM(E129:E135)</f>
        <v>3354.5</v>
      </c>
    </row>
    <row r="129" spans="1:5" ht="41.4">
      <c r="A129" s="11" t="s">
        <v>112</v>
      </c>
      <c r="B129" s="12" t="s">
        <v>113</v>
      </c>
      <c r="C129" s="94">
        <v>1031.9000000000001</v>
      </c>
      <c r="D129" s="99">
        <v>1241</v>
      </c>
      <c r="E129" s="94">
        <f>C129+D129</f>
        <v>2272.9</v>
      </c>
    </row>
    <row r="130" spans="1:5" ht="32.25" customHeight="1">
      <c r="A130" s="107"/>
      <c r="B130" s="14" t="s">
        <v>120</v>
      </c>
      <c r="C130" s="95"/>
      <c r="D130" s="100"/>
      <c r="E130" s="95"/>
    </row>
    <row r="131" spans="1:5" ht="50.25" hidden="1" customHeight="1">
      <c r="A131" s="107"/>
      <c r="B131" s="56" t="s">
        <v>121</v>
      </c>
      <c r="C131" s="28"/>
      <c r="D131" s="28"/>
      <c r="E131" s="28">
        <f>C131+D131</f>
        <v>0</v>
      </c>
    </row>
    <row r="132" spans="1:5" ht="50.25" customHeight="1">
      <c r="A132" s="74"/>
      <c r="B132" s="56" t="s">
        <v>30</v>
      </c>
      <c r="C132" s="68">
        <v>351.6</v>
      </c>
      <c r="D132" s="68">
        <v>0</v>
      </c>
      <c r="E132" s="68">
        <f>D132+C132</f>
        <v>351.6</v>
      </c>
    </row>
    <row r="133" spans="1:5" ht="50.25" customHeight="1">
      <c r="A133" s="67"/>
      <c r="B133" s="56" t="s">
        <v>121</v>
      </c>
      <c r="C133" s="66">
        <v>30</v>
      </c>
      <c r="D133" s="66">
        <v>0</v>
      </c>
      <c r="E133" s="68">
        <f>C133+D133</f>
        <v>30</v>
      </c>
    </row>
    <row r="134" spans="1:5" ht="37.5" customHeight="1">
      <c r="A134" s="74"/>
      <c r="B134" s="56" t="s">
        <v>31</v>
      </c>
      <c r="C134" s="68">
        <v>130</v>
      </c>
      <c r="D134" s="68">
        <v>70</v>
      </c>
      <c r="E134" s="68">
        <f>C134+D134</f>
        <v>200</v>
      </c>
    </row>
    <row r="135" spans="1:5" ht="50.25" customHeight="1">
      <c r="A135" s="67"/>
      <c r="B135" s="56" t="s">
        <v>132</v>
      </c>
      <c r="C135" s="66">
        <v>486.2</v>
      </c>
      <c r="D135" s="66">
        <v>13.8</v>
      </c>
      <c r="E135" s="66">
        <f>C135+D135</f>
        <v>500</v>
      </c>
    </row>
    <row r="136" spans="1:5" ht="19.5" customHeight="1">
      <c r="A136" s="106" t="s">
        <v>114</v>
      </c>
      <c r="B136" s="106"/>
      <c r="C136" s="32">
        <f>C12+C26+C50+C64+C75+C80+C107+C128+C125</f>
        <v>58996.930390000009</v>
      </c>
      <c r="D136" s="32">
        <f>D12+D26+D50+D64+D75+D80+D107+D128+D125</f>
        <v>59293.711719999999</v>
      </c>
      <c r="E136" s="32">
        <f>E12+E26+E50+E64+E75+E80+E107+E128+E125</f>
        <v>118290.64210999999</v>
      </c>
    </row>
    <row r="137" spans="1:5">
      <c r="A137" s="46"/>
      <c r="B137" s="46"/>
      <c r="C137" s="47"/>
      <c r="D137" s="47"/>
      <c r="E137" s="47"/>
    </row>
    <row r="138" spans="1:5">
      <c r="A138" s="46"/>
      <c r="B138" s="46"/>
      <c r="C138" s="47"/>
      <c r="D138" s="47"/>
      <c r="E138" s="47"/>
    </row>
    <row r="139" spans="1:5">
      <c r="A139" s="46"/>
      <c r="B139" s="46" t="s">
        <v>116</v>
      </c>
      <c r="C139" s="47"/>
      <c r="D139" s="47" t="s">
        <v>115</v>
      </c>
      <c r="E139" s="47"/>
    </row>
    <row r="140" spans="1:5">
      <c r="A140" s="46"/>
      <c r="B140" s="46"/>
      <c r="C140" s="47"/>
      <c r="D140" s="47"/>
      <c r="E140" s="47"/>
    </row>
    <row r="141" spans="1:5">
      <c r="A141" s="46"/>
      <c r="B141" s="46"/>
      <c r="C141" s="47"/>
      <c r="D141" s="47"/>
      <c r="E141" s="47"/>
    </row>
    <row r="142" spans="1:5">
      <c r="A142" s="46"/>
      <c r="B142" s="46"/>
      <c r="C142" s="47"/>
      <c r="D142" s="47"/>
      <c r="E142" s="47"/>
    </row>
    <row r="143" spans="1:5">
      <c r="A143" s="46"/>
      <c r="B143" s="46"/>
      <c r="C143" s="47"/>
      <c r="D143" s="47"/>
      <c r="E143" s="47"/>
    </row>
    <row r="144" spans="1:5">
      <c r="A144" s="46"/>
      <c r="B144" s="46"/>
      <c r="C144" s="47"/>
      <c r="D144" s="47"/>
      <c r="E144" s="47"/>
    </row>
    <row r="145" spans="1:5">
      <c r="A145" s="46"/>
      <c r="B145" s="46"/>
      <c r="C145" s="47"/>
      <c r="D145" s="47"/>
      <c r="E145" s="47"/>
    </row>
    <row r="146" spans="1:5">
      <c r="A146" s="46"/>
      <c r="B146" s="46"/>
      <c r="C146" s="47"/>
      <c r="D146" s="47"/>
      <c r="E146" s="47"/>
    </row>
    <row r="147" spans="1:5">
      <c r="A147" s="48"/>
      <c r="B147" s="48"/>
      <c r="C147" s="49"/>
      <c r="D147" s="49"/>
      <c r="E147" s="49"/>
    </row>
    <row r="148" spans="1:5">
      <c r="A148" s="31"/>
      <c r="B148" s="31"/>
      <c r="C148" s="30"/>
      <c r="D148" s="30"/>
      <c r="E148" s="30"/>
    </row>
    <row r="149" spans="1:5">
      <c r="A149" s="31"/>
      <c r="B149" s="31"/>
      <c r="C149" s="30"/>
      <c r="D149" s="30"/>
      <c r="E149" s="30"/>
    </row>
    <row r="150" spans="1:5">
      <c r="A150" s="31"/>
      <c r="B150" s="31"/>
      <c r="C150" s="30"/>
      <c r="D150" s="30"/>
      <c r="E150" s="30"/>
    </row>
    <row r="151" spans="1:5">
      <c r="A151" s="31"/>
      <c r="B151" s="31"/>
      <c r="C151" s="30"/>
      <c r="D151" s="30"/>
      <c r="E151" s="30"/>
    </row>
    <row r="152" spans="1:5">
      <c r="A152" s="31"/>
      <c r="B152" s="31"/>
      <c r="C152" s="30"/>
      <c r="D152" s="30"/>
      <c r="E152" s="30"/>
    </row>
    <row r="153" spans="1:5">
      <c r="A153" s="31"/>
      <c r="B153" s="31"/>
      <c r="C153" s="30"/>
      <c r="D153" s="30"/>
      <c r="E153" s="30"/>
    </row>
    <row r="154" spans="1:5">
      <c r="A154" s="31"/>
      <c r="B154" s="31"/>
      <c r="C154" s="30"/>
      <c r="D154" s="30"/>
      <c r="E154" s="30"/>
    </row>
    <row r="155" spans="1:5">
      <c r="A155" s="31"/>
      <c r="B155" s="31"/>
      <c r="C155" s="30"/>
      <c r="D155" s="30"/>
      <c r="E155" s="30"/>
    </row>
    <row r="156" spans="1:5">
      <c r="A156" s="31"/>
      <c r="B156" s="31"/>
      <c r="C156" s="30"/>
      <c r="D156" s="30"/>
      <c r="E156" s="30"/>
    </row>
    <row r="157" spans="1:5">
      <c r="A157" s="31"/>
      <c r="B157" s="31"/>
      <c r="C157" s="30"/>
      <c r="D157" s="30"/>
      <c r="E157" s="30"/>
    </row>
    <row r="158" spans="1:5">
      <c r="A158" s="31"/>
      <c r="B158" s="31"/>
      <c r="C158" s="30"/>
      <c r="D158" s="30"/>
      <c r="E158" s="30"/>
    </row>
    <row r="159" spans="1:5">
      <c r="A159" s="31"/>
      <c r="B159" s="31"/>
      <c r="C159" s="30"/>
      <c r="D159" s="30"/>
      <c r="E159" s="30"/>
    </row>
    <row r="160" spans="1:5">
      <c r="A160" s="31"/>
      <c r="B160" s="31"/>
      <c r="C160" s="30"/>
      <c r="D160" s="30"/>
      <c r="E160" s="30"/>
    </row>
    <row r="161" spans="1:5">
      <c r="A161" s="31"/>
      <c r="B161" s="31"/>
      <c r="C161" s="30"/>
      <c r="D161" s="30"/>
      <c r="E161" s="30"/>
    </row>
    <row r="162" spans="1:5">
      <c r="A162" s="31"/>
      <c r="B162" s="31"/>
      <c r="C162" s="30"/>
      <c r="D162" s="30"/>
      <c r="E162" s="30"/>
    </row>
    <row r="163" spans="1:5">
      <c r="A163" s="31"/>
      <c r="B163" s="31"/>
      <c r="C163" s="30"/>
      <c r="D163" s="30"/>
      <c r="E163" s="30"/>
    </row>
    <row r="164" spans="1:5">
      <c r="A164" s="31"/>
      <c r="B164" s="31"/>
      <c r="C164" s="30"/>
      <c r="D164" s="30"/>
      <c r="E164" s="30"/>
    </row>
    <row r="165" spans="1:5">
      <c r="A165" s="31"/>
      <c r="B165" s="31"/>
      <c r="C165" s="30"/>
      <c r="D165" s="30"/>
      <c r="E165" s="30"/>
    </row>
    <row r="166" spans="1:5">
      <c r="A166" s="31"/>
      <c r="B166" s="31"/>
      <c r="C166" s="30"/>
      <c r="D166" s="30"/>
      <c r="E166" s="30"/>
    </row>
    <row r="167" spans="1:5">
      <c r="A167" s="31"/>
      <c r="B167" s="31"/>
      <c r="C167" s="30"/>
      <c r="D167" s="30"/>
      <c r="E167" s="30"/>
    </row>
    <row r="168" spans="1:5">
      <c r="A168" s="31"/>
      <c r="B168" s="31"/>
      <c r="C168" s="30"/>
      <c r="D168" s="30"/>
      <c r="E168" s="30"/>
    </row>
    <row r="169" spans="1:5">
      <c r="A169" s="31"/>
      <c r="B169" s="31"/>
      <c r="C169" s="30"/>
      <c r="D169" s="30"/>
      <c r="E169" s="30"/>
    </row>
    <row r="170" spans="1:5">
      <c r="A170" s="31"/>
      <c r="B170" s="31"/>
      <c r="C170" s="30"/>
      <c r="D170" s="30"/>
      <c r="E170" s="30"/>
    </row>
    <row r="171" spans="1:5">
      <c r="A171" s="31"/>
      <c r="B171" s="31"/>
      <c r="C171" s="30"/>
      <c r="D171" s="30"/>
      <c r="E171" s="30"/>
    </row>
    <row r="172" spans="1:5">
      <c r="A172" s="31"/>
      <c r="B172" s="31"/>
      <c r="C172" s="30"/>
      <c r="D172" s="30"/>
      <c r="E172" s="30"/>
    </row>
    <row r="173" spans="1:5">
      <c r="A173" s="31"/>
      <c r="B173" s="31"/>
      <c r="C173" s="30"/>
      <c r="D173" s="30"/>
      <c r="E173" s="30"/>
    </row>
    <row r="174" spans="1:5">
      <c r="A174" s="31"/>
      <c r="B174" s="31"/>
      <c r="C174" s="30"/>
      <c r="D174" s="30"/>
      <c r="E174" s="30"/>
    </row>
    <row r="175" spans="1:5">
      <c r="A175" s="31"/>
      <c r="B175" s="31"/>
      <c r="C175" s="30"/>
      <c r="D175" s="30"/>
      <c r="E175" s="30"/>
    </row>
    <row r="176" spans="1:5">
      <c r="A176" s="31"/>
      <c r="B176" s="31"/>
      <c r="C176" s="30"/>
      <c r="D176" s="30"/>
      <c r="E176" s="30"/>
    </row>
    <row r="177" spans="1:5">
      <c r="A177" s="31"/>
      <c r="B177" s="31"/>
      <c r="C177" s="30"/>
      <c r="D177" s="30"/>
      <c r="E177" s="30"/>
    </row>
    <row r="178" spans="1:5">
      <c r="A178" s="31"/>
      <c r="B178" s="31"/>
      <c r="C178" s="30"/>
      <c r="D178" s="30"/>
      <c r="E178" s="30"/>
    </row>
    <row r="179" spans="1:5">
      <c r="A179" s="31"/>
      <c r="B179" s="31"/>
      <c r="C179" s="30"/>
      <c r="D179" s="30"/>
      <c r="E179" s="30"/>
    </row>
    <row r="180" spans="1:5">
      <c r="A180" s="31"/>
      <c r="B180" s="31"/>
      <c r="C180" s="30"/>
      <c r="D180" s="30"/>
      <c r="E180" s="30"/>
    </row>
    <row r="181" spans="1:5">
      <c r="A181" s="31"/>
      <c r="B181" s="31"/>
      <c r="C181" s="30"/>
      <c r="D181" s="30"/>
      <c r="E181" s="30"/>
    </row>
    <row r="182" spans="1:5">
      <c r="A182" s="31"/>
      <c r="B182" s="31"/>
      <c r="C182" s="30"/>
      <c r="D182" s="30"/>
      <c r="E182" s="30"/>
    </row>
    <row r="183" spans="1:5">
      <c r="A183" s="31"/>
      <c r="B183" s="31"/>
      <c r="C183" s="30"/>
      <c r="D183" s="30"/>
      <c r="E183" s="30"/>
    </row>
    <row r="184" spans="1:5">
      <c r="A184" s="31"/>
      <c r="B184" s="31"/>
      <c r="C184" s="30"/>
      <c r="D184" s="30"/>
      <c r="E184" s="30"/>
    </row>
    <row r="185" spans="1:5">
      <c r="A185" s="31"/>
      <c r="B185" s="31"/>
      <c r="C185" s="30"/>
      <c r="D185" s="30"/>
      <c r="E185" s="30"/>
    </row>
    <row r="186" spans="1:5">
      <c r="A186" s="31"/>
      <c r="B186" s="31"/>
      <c r="C186" s="30"/>
      <c r="D186" s="30"/>
      <c r="E186" s="30"/>
    </row>
    <row r="187" spans="1:5">
      <c r="A187" s="31"/>
      <c r="B187" s="31"/>
      <c r="C187" s="30"/>
      <c r="D187" s="30"/>
      <c r="E187" s="30"/>
    </row>
    <row r="188" spans="1:5">
      <c r="A188" s="31"/>
      <c r="B188" s="31"/>
      <c r="C188" s="30"/>
      <c r="D188" s="30"/>
      <c r="E188" s="30"/>
    </row>
    <row r="189" spans="1:5">
      <c r="A189" s="31"/>
      <c r="B189" s="31"/>
      <c r="C189" s="30"/>
      <c r="D189" s="30"/>
      <c r="E189" s="30"/>
    </row>
    <row r="190" spans="1:5">
      <c r="C190" s="22"/>
      <c r="D190" s="22"/>
      <c r="E190" s="22"/>
    </row>
    <row r="191" spans="1:5">
      <c r="C191" s="22"/>
      <c r="D191" s="22"/>
      <c r="E191" s="22"/>
    </row>
    <row r="192" spans="1:5">
      <c r="C192" s="22"/>
      <c r="D192" s="22"/>
      <c r="E192" s="22"/>
    </row>
    <row r="193" spans="3:5">
      <c r="C193" s="22"/>
      <c r="D193" s="22"/>
      <c r="E193" s="22"/>
    </row>
    <row r="194" spans="3:5">
      <c r="C194" s="22"/>
      <c r="D194" s="22"/>
      <c r="E194" s="22"/>
    </row>
    <row r="195" spans="3:5">
      <c r="C195" s="22"/>
      <c r="D195" s="22"/>
      <c r="E195" s="22"/>
    </row>
    <row r="196" spans="3:5">
      <c r="C196" s="22"/>
      <c r="D196" s="22"/>
      <c r="E196" s="22"/>
    </row>
    <row r="197" spans="3:5">
      <c r="C197" s="22"/>
      <c r="D197" s="22"/>
      <c r="E197" s="22"/>
    </row>
    <row r="198" spans="3:5">
      <c r="C198" s="22"/>
      <c r="D198" s="22"/>
      <c r="E198" s="22"/>
    </row>
    <row r="199" spans="3:5">
      <c r="C199" s="22"/>
      <c r="D199" s="22"/>
      <c r="E199" s="22"/>
    </row>
    <row r="200" spans="3:5">
      <c r="C200" s="22"/>
      <c r="D200" s="22"/>
      <c r="E200" s="22"/>
    </row>
    <row r="201" spans="3:5">
      <c r="C201" s="22"/>
      <c r="D201" s="22"/>
      <c r="E201" s="22"/>
    </row>
    <row r="202" spans="3:5">
      <c r="C202" s="22"/>
      <c r="D202" s="22"/>
      <c r="E202" s="22"/>
    </row>
    <row r="203" spans="3:5">
      <c r="C203" s="22"/>
      <c r="D203" s="22"/>
      <c r="E203" s="22"/>
    </row>
    <row r="204" spans="3:5">
      <c r="C204" s="22"/>
      <c r="D204" s="22"/>
      <c r="E204" s="22"/>
    </row>
    <row r="205" spans="3:5">
      <c r="C205" s="22"/>
      <c r="D205" s="22"/>
      <c r="E205" s="22"/>
    </row>
    <row r="206" spans="3:5">
      <c r="C206" s="22"/>
      <c r="D206" s="22"/>
      <c r="E206" s="22"/>
    </row>
    <row r="207" spans="3:5">
      <c r="C207" s="22"/>
      <c r="D207" s="22"/>
      <c r="E207" s="22"/>
    </row>
    <row r="208" spans="3:5">
      <c r="C208" s="22"/>
      <c r="D208" s="22"/>
      <c r="E208" s="22"/>
    </row>
    <row r="209" spans="3:5">
      <c r="C209" s="22"/>
      <c r="D209" s="22"/>
      <c r="E209" s="22"/>
    </row>
    <row r="210" spans="3:5">
      <c r="C210" s="22"/>
      <c r="D210" s="22"/>
      <c r="E210" s="22"/>
    </row>
    <row r="211" spans="3:5">
      <c r="C211" s="22"/>
      <c r="D211" s="22"/>
      <c r="E211" s="22"/>
    </row>
    <row r="212" spans="3:5">
      <c r="C212" s="22"/>
      <c r="D212" s="22"/>
      <c r="E212" s="22"/>
    </row>
    <row r="213" spans="3:5">
      <c r="C213" s="22"/>
      <c r="D213" s="22"/>
      <c r="E213" s="22"/>
    </row>
    <row r="214" spans="3:5">
      <c r="C214" s="22"/>
      <c r="D214" s="22"/>
      <c r="E214" s="22"/>
    </row>
    <row r="215" spans="3:5">
      <c r="C215" s="22"/>
      <c r="D215" s="22"/>
      <c r="E215" s="22"/>
    </row>
    <row r="216" spans="3:5">
      <c r="C216" s="22"/>
      <c r="D216" s="22"/>
      <c r="E216" s="22"/>
    </row>
    <row r="217" spans="3:5">
      <c r="C217" s="22"/>
      <c r="D217" s="22"/>
      <c r="E217" s="22"/>
    </row>
    <row r="218" spans="3:5">
      <c r="C218" s="22"/>
      <c r="D218" s="22"/>
      <c r="E218" s="22"/>
    </row>
    <row r="219" spans="3:5">
      <c r="C219" s="22"/>
      <c r="D219" s="22"/>
      <c r="E219" s="22"/>
    </row>
    <row r="220" spans="3:5">
      <c r="C220" s="22"/>
      <c r="D220" s="22"/>
      <c r="E220" s="22"/>
    </row>
    <row r="221" spans="3:5">
      <c r="C221" s="22"/>
      <c r="D221" s="22"/>
      <c r="E221" s="22"/>
    </row>
    <row r="222" spans="3:5">
      <c r="C222" s="22"/>
      <c r="D222" s="22"/>
      <c r="E222" s="22"/>
    </row>
    <row r="223" spans="3:5">
      <c r="C223" s="22"/>
      <c r="D223" s="22"/>
      <c r="E223" s="22"/>
    </row>
    <row r="224" spans="3:5">
      <c r="C224" s="22"/>
      <c r="D224" s="22"/>
      <c r="E224" s="22"/>
    </row>
    <row r="225" spans="3:5">
      <c r="C225" s="22"/>
      <c r="D225" s="22"/>
      <c r="E225" s="22"/>
    </row>
    <row r="226" spans="3:5">
      <c r="C226" s="22"/>
      <c r="D226" s="22"/>
      <c r="E226" s="22"/>
    </row>
    <row r="227" spans="3:5">
      <c r="C227" s="22"/>
      <c r="D227" s="22"/>
      <c r="E227" s="22"/>
    </row>
    <row r="228" spans="3:5">
      <c r="C228" s="22"/>
      <c r="D228" s="22"/>
      <c r="E228" s="22"/>
    </row>
    <row r="229" spans="3:5">
      <c r="C229" s="22"/>
      <c r="D229" s="22"/>
      <c r="E229" s="22"/>
    </row>
    <row r="230" spans="3:5">
      <c r="C230" s="22"/>
      <c r="D230" s="22"/>
      <c r="E230" s="22"/>
    </row>
    <row r="231" spans="3:5">
      <c r="C231" s="22"/>
      <c r="D231" s="22"/>
      <c r="E231" s="22"/>
    </row>
    <row r="232" spans="3:5">
      <c r="C232" s="22"/>
      <c r="D232" s="22"/>
      <c r="E232" s="22"/>
    </row>
    <row r="233" spans="3:5">
      <c r="C233" s="22"/>
      <c r="D233" s="22"/>
      <c r="E233" s="22"/>
    </row>
    <row r="234" spans="3:5">
      <c r="C234" s="22"/>
      <c r="D234" s="22"/>
      <c r="E234" s="22"/>
    </row>
    <row r="235" spans="3:5">
      <c r="C235" s="22"/>
      <c r="D235" s="22"/>
      <c r="E235" s="22"/>
    </row>
    <row r="236" spans="3:5">
      <c r="C236" s="22"/>
      <c r="D236" s="22"/>
      <c r="E236" s="22"/>
    </row>
    <row r="237" spans="3:5">
      <c r="C237" s="22"/>
      <c r="D237" s="22"/>
      <c r="E237" s="22"/>
    </row>
    <row r="238" spans="3:5">
      <c r="C238" s="22"/>
      <c r="D238" s="22"/>
      <c r="E238" s="22"/>
    </row>
    <row r="239" spans="3:5">
      <c r="C239" s="22"/>
      <c r="D239" s="22"/>
      <c r="E239" s="22"/>
    </row>
    <row r="240" spans="3:5">
      <c r="C240" s="22"/>
      <c r="D240" s="22"/>
      <c r="E240" s="22"/>
    </row>
    <row r="241" spans="3:5">
      <c r="C241" s="22"/>
      <c r="D241" s="22"/>
      <c r="E241" s="22"/>
    </row>
    <row r="242" spans="3:5">
      <c r="C242" s="22"/>
      <c r="D242" s="22"/>
      <c r="E242" s="22"/>
    </row>
    <row r="243" spans="3:5">
      <c r="C243" s="22"/>
      <c r="D243" s="22"/>
      <c r="E243" s="22"/>
    </row>
    <row r="244" spans="3:5">
      <c r="C244" s="22"/>
      <c r="D244" s="22"/>
      <c r="E244" s="22"/>
    </row>
    <row r="245" spans="3:5">
      <c r="C245" s="22"/>
      <c r="D245" s="22"/>
      <c r="E245" s="22"/>
    </row>
    <row r="246" spans="3:5">
      <c r="C246" s="22"/>
      <c r="D246" s="22"/>
      <c r="E246" s="22"/>
    </row>
    <row r="247" spans="3:5">
      <c r="C247" s="22"/>
      <c r="D247" s="22"/>
      <c r="E247" s="22"/>
    </row>
    <row r="248" spans="3:5">
      <c r="C248" s="22"/>
      <c r="D248" s="22"/>
      <c r="E248" s="22"/>
    </row>
    <row r="249" spans="3:5">
      <c r="C249" s="22"/>
      <c r="D249" s="22"/>
      <c r="E249" s="22"/>
    </row>
    <row r="250" spans="3:5">
      <c r="C250" s="22"/>
      <c r="D250" s="22"/>
      <c r="E250" s="22"/>
    </row>
    <row r="251" spans="3:5">
      <c r="C251" s="22"/>
      <c r="D251" s="22"/>
      <c r="E251" s="22"/>
    </row>
    <row r="252" spans="3:5">
      <c r="C252" s="22"/>
      <c r="D252" s="22"/>
      <c r="E252" s="22"/>
    </row>
    <row r="253" spans="3:5">
      <c r="C253" s="22"/>
      <c r="D253" s="22"/>
      <c r="E253" s="22"/>
    </row>
    <row r="254" spans="3:5">
      <c r="C254" s="22"/>
      <c r="D254" s="22"/>
      <c r="E254" s="22"/>
    </row>
    <row r="255" spans="3:5">
      <c r="C255" s="22"/>
      <c r="D255" s="22"/>
      <c r="E255" s="22"/>
    </row>
    <row r="256" spans="3:5">
      <c r="C256" s="22"/>
      <c r="D256" s="22"/>
      <c r="E256" s="22"/>
    </row>
    <row r="257" spans="3:5">
      <c r="C257" s="22"/>
      <c r="D257" s="22"/>
      <c r="E257" s="22"/>
    </row>
    <row r="258" spans="3:5">
      <c r="C258" s="22"/>
      <c r="D258" s="22"/>
      <c r="E258" s="22"/>
    </row>
    <row r="259" spans="3:5">
      <c r="C259" s="22"/>
      <c r="D259" s="22"/>
      <c r="E259" s="22"/>
    </row>
    <row r="260" spans="3:5">
      <c r="C260" s="22"/>
      <c r="D260" s="22"/>
      <c r="E260" s="22"/>
    </row>
    <row r="261" spans="3:5">
      <c r="C261" s="22"/>
      <c r="D261" s="22"/>
      <c r="E261" s="22"/>
    </row>
    <row r="262" spans="3:5">
      <c r="C262" s="22"/>
      <c r="D262" s="22"/>
      <c r="E262" s="22"/>
    </row>
    <row r="263" spans="3:5">
      <c r="C263" s="22"/>
      <c r="D263" s="22"/>
      <c r="E263" s="22"/>
    </row>
    <row r="264" spans="3:5">
      <c r="C264" s="22"/>
      <c r="D264" s="22"/>
      <c r="E264" s="22"/>
    </row>
    <row r="265" spans="3:5">
      <c r="C265" s="22"/>
      <c r="D265" s="22"/>
      <c r="E265" s="22"/>
    </row>
    <row r="266" spans="3:5">
      <c r="C266" s="22"/>
      <c r="D266" s="22"/>
      <c r="E266" s="22"/>
    </row>
    <row r="267" spans="3:5">
      <c r="C267" s="22"/>
      <c r="D267" s="22"/>
      <c r="E267" s="22"/>
    </row>
    <row r="268" spans="3:5">
      <c r="C268" s="22"/>
      <c r="D268" s="22"/>
      <c r="E268" s="22"/>
    </row>
    <row r="269" spans="3:5">
      <c r="C269" s="22"/>
      <c r="D269" s="22"/>
      <c r="E269" s="22"/>
    </row>
    <row r="270" spans="3:5">
      <c r="C270" s="22"/>
      <c r="D270" s="22"/>
      <c r="E270" s="22"/>
    </row>
    <row r="271" spans="3:5">
      <c r="C271" s="22"/>
      <c r="D271" s="22"/>
      <c r="E271" s="22"/>
    </row>
    <row r="272" spans="3:5">
      <c r="C272" s="22"/>
      <c r="D272" s="22"/>
      <c r="E272" s="22"/>
    </row>
    <row r="273" spans="3:5">
      <c r="C273" s="22"/>
      <c r="D273" s="22"/>
      <c r="E273" s="22"/>
    </row>
    <row r="274" spans="3:5">
      <c r="C274" s="22"/>
      <c r="D274" s="22"/>
      <c r="E274" s="22"/>
    </row>
    <row r="275" spans="3:5">
      <c r="C275" s="22"/>
      <c r="D275" s="22"/>
      <c r="E275" s="22"/>
    </row>
    <row r="276" spans="3:5">
      <c r="C276" s="22"/>
      <c r="D276" s="22"/>
      <c r="E276" s="22"/>
    </row>
    <row r="277" spans="3:5">
      <c r="C277" s="22"/>
      <c r="D277" s="22"/>
      <c r="E277" s="22"/>
    </row>
    <row r="278" spans="3:5">
      <c r="C278" s="22"/>
      <c r="D278" s="22"/>
      <c r="E278" s="22"/>
    </row>
    <row r="279" spans="3:5">
      <c r="C279" s="22"/>
      <c r="D279" s="22"/>
      <c r="E279" s="22"/>
    </row>
    <row r="280" spans="3:5">
      <c r="C280" s="22"/>
      <c r="D280" s="22"/>
      <c r="E280" s="22"/>
    </row>
    <row r="281" spans="3:5">
      <c r="C281" s="22"/>
      <c r="D281" s="22"/>
      <c r="E281" s="22"/>
    </row>
    <row r="282" spans="3:5">
      <c r="C282" s="22"/>
      <c r="D282" s="22"/>
      <c r="E282" s="22"/>
    </row>
  </sheetData>
  <mergeCells count="163">
    <mergeCell ref="C108:C109"/>
    <mergeCell ref="D108:D109"/>
    <mergeCell ref="E108:E109"/>
    <mergeCell ref="C117:C118"/>
    <mergeCell ref="D117:D118"/>
    <mergeCell ref="E117:E118"/>
    <mergeCell ref="A109:A110"/>
    <mergeCell ref="C8:C10"/>
    <mergeCell ref="D8:D10"/>
    <mergeCell ref="E8:E10"/>
    <mergeCell ref="C13:C14"/>
    <mergeCell ref="D13:D14"/>
    <mergeCell ref="E13:E14"/>
    <mergeCell ref="E15:E16"/>
    <mergeCell ref="E17:E18"/>
    <mergeCell ref="E19:E20"/>
    <mergeCell ref="C15:C16"/>
    <mergeCell ref="D15:D16"/>
    <mergeCell ref="C17:C18"/>
    <mergeCell ref="D17:D18"/>
    <mergeCell ref="C19:C20"/>
    <mergeCell ref="D19:D20"/>
    <mergeCell ref="C45:C46"/>
    <mergeCell ref="D45:D46"/>
    <mergeCell ref="A36:A37"/>
    <mergeCell ref="D35:D36"/>
    <mergeCell ref="E35:E36"/>
    <mergeCell ref="A39:A40"/>
    <mergeCell ref="C38:C39"/>
    <mergeCell ref="D38:D39"/>
    <mergeCell ref="E38:E39"/>
    <mergeCell ref="E56:E57"/>
    <mergeCell ref="D47:D48"/>
    <mergeCell ref="E47:E48"/>
    <mergeCell ref="D1:E1"/>
    <mergeCell ref="F1:H1"/>
    <mergeCell ref="D2:E2"/>
    <mergeCell ref="F2:H2"/>
    <mergeCell ref="D3:E3"/>
    <mergeCell ref="F3:H3"/>
    <mergeCell ref="F4:H4"/>
    <mergeCell ref="A6:E6"/>
    <mergeCell ref="A5:E5"/>
    <mergeCell ref="E21:E22"/>
    <mergeCell ref="C43:C44"/>
    <mergeCell ref="D43:D44"/>
    <mergeCell ref="E43:E44"/>
    <mergeCell ref="E41:E42"/>
    <mergeCell ref="C41:C42"/>
    <mergeCell ref="D41:D42"/>
    <mergeCell ref="C51:C52"/>
    <mergeCell ref="D51:D52"/>
    <mergeCell ref="E51:E52"/>
    <mergeCell ref="C21:C22"/>
    <mergeCell ref="D21:D22"/>
    <mergeCell ref="C23:C24"/>
    <mergeCell ref="D23:D24"/>
    <mergeCell ref="C27:C28"/>
    <mergeCell ref="D27:D28"/>
    <mergeCell ref="C35:C36"/>
    <mergeCell ref="E27:E28"/>
    <mergeCell ref="E23:E24"/>
    <mergeCell ref="C65:C66"/>
    <mergeCell ref="D65:D66"/>
    <mergeCell ref="E65:E66"/>
    <mergeCell ref="E45:E46"/>
    <mergeCell ref="C60:C61"/>
    <mergeCell ref="D60:D61"/>
    <mergeCell ref="E60:E61"/>
    <mergeCell ref="C56:C57"/>
    <mergeCell ref="D56:D57"/>
    <mergeCell ref="E54:E55"/>
    <mergeCell ref="C129:C130"/>
    <mergeCell ref="D129:D130"/>
    <mergeCell ref="A136:B136"/>
    <mergeCell ref="C123:C124"/>
    <mergeCell ref="D123:D124"/>
    <mergeCell ref="E123:E124"/>
    <mergeCell ref="C121:C122"/>
    <mergeCell ref="D121:D122"/>
    <mergeCell ref="E121:E122"/>
    <mergeCell ref="A130:A131"/>
    <mergeCell ref="E129:E130"/>
    <mergeCell ref="A28:A29"/>
    <mergeCell ref="C30:C31"/>
    <mergeCell ref="D30:D31"/>
    <mergeCell ref="E30:E31"/>
    <mergeCell ref="A31:A34"/>
    <mergeCell ref="C103:C104"/>
    <mergeCell ref="D103:D104"/>
    <mergeCell ref="E103:E104"/>
    <mergeCell ref="A52:A53"/>
    <mergeCell ref="C47:C48"/>
    <mergeCell ref="C101:C102"/>
    <mergeCell ref="D101:D102"/>
    <mergeCell ref="E101:E102"/>
    <mergeCell ref="A93:A94"/>
    <mergeCell ref="C67:C68"/>
    <mergeCell ref="E67:E68"/>
    <mergeCell ref="D67:D68"/>
    <mergeCell ref="C62:C63"/>
    <mergeCell ref="D62:D63"/>
    <mergeCell ref="E62:E63"/>
    <mergeCell ref="C83:C84"/>
    <mergeCell ref="D83:D84"/>
    <mergeCell ref="E83:E84"/>
    <mergeCell ref="E99:E100"/>
    <mergeCell ref="C111:C112"/>
    <mergeCell ref="D111:D112"/>
    <mergeCell ref="E111:E112"/>
    <mergeCell ref="C126:C127"/>
    <mergeCell ref="D126:D127"/>
    <mergeCell ref="E126:E127"/>
    <mergeCell ref="C119:C120"/>
    <mergeCell ref="D119:D120"/>
    <mergeCell ref="E119:E120"/>
    <mergeCell ref="A90:A91"/>
    <mergeCell ref="C92:C93"/>
    <mergeCell ref="C87:C88"/>
    <mergeCell ref="D87:D88"/>
    <mergeCell ref="E87:E88"/>
    <mergeCell ref="C89:C90"/>
    <mergeCell ref="C69:C70"/>
    <mergeCell ref="D69:D70"/>
    <mergeCell ref="E69:E70"/>
    <mergeCell ref="C71:C72"/>
    <mergeCell ref="D89:D90"/>
    <mergeCell ref="E85:E86"/>
    <mergeCell ref="D71:D72"/>
    <mergeCell ref="E71:E72"/>
    <mergeCell ref="C73:C74"/>
    <mergeCell ref="D73:D74"/>
    <mergeCell ref="E73:E74"/>
    <mergeCell ref="C78:C79"/>
    <mergeCell ref="D78:D79"/>
    <mergeCell ref="E78:E79"/>
    <mergeCell ref="C76:C77"/>
    <mergeCell ref="D76:D77"/>
    <mergeCell ref="E76:E77"/>
    <mergeCell ref="E97:E98"/>
    <mergeCell ref="C99:C100"/>
    <mergeCell ref="D99:D100"/>
    <mergeCell ref="C58:C59"/>
    <mergeCell ref="D58:D59"/>
    <mergeCell ref="E58:E59"/>
    <mergeCell ref="C54:C55"/>
    <mergeCell ref="D54:D55"/>
    <mergeCell ref="C105:C106"/>
    <mergeCell ref="D105:D106"/>
    <mergeCell ref="E105:E106"/>
    <mergeCell ref="E89:E90"/>
    <mergeCell ref="C97:C98"/>
    <mergeCell ref="D97:D98"/>
    <mergeCell ref="D92:D93"/>
    <mergeCell ref="E92:E93"/>
    <mergeCell ref="C85:C86"/>
    <mergeCell ref="D85:D86"/>
    <mergeCell ref="C95:C96"/>
    <mergeCell ref="D95:D96"/>
    <mergeCell ref="E95:E96"/>
    <mergeCell ref="C81:C82"/>
    <mergeCell ref="D81:D82"/>
    <mergeCell ref="E81:E82"/>
  </mergeCells>
  <printOptions horizontalCentered="1"/>
  <pageMargins left="0.15748031496062992" right="0.15748031496062992" top="0.19685039370078741" bottom="0.15748031496062992" header="0.23622047244094491" footer="0.15748031496062992"/>
  <pageSetup paperSize="9" scale="88" fitToHeight="5" orientation="portrait" r:id="rId1"/>
  <rowBreaks count="2" manualBreakCount="2">
    <brk id="63" max="4" man="1"/>
    <brk id="9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AC ADMIN</cp:lastModifiedBy>
  <cp:lastPrinted>2014-11-12T14:38:51Z</cp:lastPrinted>
  <dcterms:created xsi:type="dcterms:W3CDTF">2014-01-15T12:02:35Z</dcterms:created>
  <dcterms:modified xsi:type="dcterms:W3CDTF">2014-11-17T08:01:28Z</dcterms:modified>
</cp:coreProperties>
</file>