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Лист1!$7:$12</definedName>
    <definedName name="Z_A314A688_A1C1_4292_AD54_FF55A3D9A6D2_.wvu.PrintTitles" localSheetId="0" hidden="1">Лист1!$7:$12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Лист1!$7:$12</definedName>
  </definedNames>
  <calcPr calcId="125725"/>
  <customWorkbookViews>
    <customWorkbookView name="X - Личное представление" guid="{FE5DC2F0-7DAC-42C7-98EA-A2FB2E80DB8D}" mergeInterval="0" personalView="1" maximized="1" xWindow="1" yWindow="1" windowWidth="1024" windowHeight="550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WiZaRd - Личное представление" guid="{C205A65F-82B2-4DDD-81FC-0873C52F1A8D}" mergeInterval="0" personalView="1" maximized="1" windowWidth="1362" windowHeight="622" activeSheetId="1"/>
  </customWorkbookViews>
</workbook>
</file>

<file path=xl/calcChain.xml><?xml version="1.0" encoding="utf-8"?>
<calcChain xmlns="http://schemas.openxmlformats.org/spreadsheetml/2006/main">
  <c r="L74" i="2"/>
  <c r="G74"/>
  <c r="K74" s="1"/>
  <c r="C74"/>
  <c r="L73"/>
  <c r="G73"/>
  <c r="K73" s="1"/>
  <c r="C73"/>
  <c r="L72"/>
  <c r="G72"/>
  <c r="K72" s="1"/>
  <c r="C72"/>
  <c r="L71"/>
  <c r="G71"/>
  <c r="K71"/>
  <c r="C71"/>
  <c r="L70"/>
  <c r="G70"/>
  <c r="K70" s="1"/>
  <c r="C70"/>
  <c r="L69"/>
  <c r="G69"/>
  <c r="C69"/>
  <c r="L68"/>
  <c r="G68"/>
  <c r="G67" s="1"/>
  <c r="K67" s="1"/>
  <c r="C68"/>
  <c r="H67"/>
  <c r="H66" s="1"/>
  <c r="D67"/>
  <c r="C67" s="1"/>
  <c r="D66"/>
  <c r="C66" s="1"/>
  <c r="M63"/>
  <c r="G63"/>
  <c r="K63" s="1"/>
  <c r="C63"/>
  <c r="I62"/>
  <c r="M62" s="1"/>
  <c r="E62"/>
  <c r="C62" s="1"/>
  <c r="I61"/>
  <c r="G61" s="1"/>
  <c r="K61" s="1"/>
  <c r="E61"/>
  <c r="C61" s="1"/>
  <c r="N60"/>
  <c r="M60"/>
  <c r="G60"/>
  <c r="K60" s="1"/>
  <c r="C60"/>
  <c r="G59"/>
  <c r="C59"/>
  <c r="L58"/>
  <c r="G58"/>
  <c r="K58" s="1"/>
  <c r="C58"/>
  <c r="J57"/>
  <c r="N57"/>
  <c r="I57"/>
  <c r="H57"/>
  <c r="F57"/>
  <c r="E57"/>
  <c r="M57" s="1"/>
  <c r="D57"/>
  <c r="L57" s="1"/>
  <c r="M56"/>
  <c r="G56"/>
  <c r="K56" s="1"/>
  <c r="C56"/>
  <c r="N55"/>
  <c r="M55"/>
  <c r="G55"/>
  <c r="K55" s="1"/>
  <c r="C55"/>
  <c r="M54"/>
  <c r="G54"/>
  <c r="C54"/>
  <c r="K54" s="1"/>
  <c r="L53"/>
  <c r="G53"/>
  <c r="K53" s="1"/>
  <c r="C53"/>
  <c r="I52"/>
  <c r="G52" s="1"/>
  <c r="H52"/>
  <c r="L52" s="1"/>
  <c r="E52"/>
  <c r="M52" s="1"/>
  <c r="D52"/>
  <c r="C52" s="1"/>
  <c r="C51" s="1"/>
  <c r="J51"/>
  <c r="N51"/>
  <c r="I51"/>
  <c r="I42" s="1"/>
  <c r="F51"/>
  <c r="F42" s="1"/>
  <c r="L50"/>
  <c r="G50"/>
  <c r="K50"/>
  <c r="C50"/>
  <c r="L49"/>
  <c r="G49"/>
  <c r="K49"/>
  <c r="C49"/>
  <c r="L48"/>
  <c r="G48"/>
  <c r="K48" s="1"/>
  <c r="C48"/>
  <c r="H47"/>
  <c r="G47" s="1"/>
  <c r="D47"/>
  <c r="D46" s="1"/>
  <c r="H46"/>
  <c r="L45"/>
  <c r="G45"/>
  <c r="K45" s="1"/>
  <c r="C45"/>
  <c r="L44"/>
  <c r="G44"/>
  <c r="K44" s="1"/>
  <c r="C44"/>
  <c r="H43"/>
  <c r="H42" s="1"/>
  <c r="G43"/>
  <c r="D43"/>
  <c r="C43" s="1"/>
  <c r="K43" s="1"/>
  <c r="L41"/>
  <c r="G41"/>
  <c r="K41" s="1"/>
  <c r="C41"/>
  <c r="H40"/>
  <c r="G40" s="1"/>
  <c r="K40" s="1"/>
  <c r="D40"/>
  <c r="C40"/>
  <c r="L39"/>
  <c r="G39"/>
  <c r="K39" s="1"/>
  <c r="C39"/>
  <c r="G38"/>
  <c r="L37"/>
  <c r="G37"/>
  <c r="K37"/>
  <c r="C37"/>
  <c r="L36"/>
  <c r="G36"/>
  <c r="G34" s="1"/>
  <c r="K36"/>
  <c r="C36"/>
  <c r="L35"/>
  <c r="G35"/>
  <c r="K35"/>
  <c r="C35"/>
  <c r="C34" s="1"/>
  <c r="H34"/>
  <c r="L34"/>
  <c r="D34"/>
  <c r="L33"/>
  <c r="G33"/>
  <c r="K33"/>
  <c r="C33"/>
  <c r="L32"/>
  <c r="G32"/>
  <c r="K32"/>
  <c r="C32"/>
  <c r="L31"/>
  <c r="G31"/>
  <c r="K31"/>
  <c r="C31"/>
  <c r="L30"/>
  <c r="G30"/>
  <c r="K30"/>
  <c r="C30"/>
  <c r="H29"/>
  <c r="G29" s="1"/>
  <c r="D29"/>
  <c r="L29" s="1"/>
  <c r="L28"/>
  <c r="G28"/>
  <c r="K28" s="1"/>
  <c r="C28"/>
  <c r="L27"/>
  <c r="G27"/>
  <c r="K27" s="1"/>
  <c r="C27"/>
  <c r="L26"/>
  <c r="G26"/>
  <c r="G24" s="1"/>
  <c r="K24" s="1"/>
  <c r="C26"/>
  <c r="L25"/>
  <c r="G25"/>
  <c r="C25"/>
  <c r="C24"/>
  <c r="H24"/>
  <c r="L24" s="1"/>
  <c r="D24"/>
  <c r="D23" s="1"/>
  <c r="I22"/>
  <c r="I13" s="1"/>
  <c r="I64" s="1"/>
  <c r="L21"/>
  <c r="G21"/>
  <c r="K21"/>
  <c r="C21"/>
  <c r="L20"/>
  <c r="H20"/>
  <c r="G20"/>
  <c r="D20"/>
  <c r="C20" s="1"/>
  <c r="G19"/>
  <c r="L18"/>
  <c r="K18"/>
  <c r="G18"/>
  <c r="C18"/>
  <c r="L17"/>
  <c r="G17"/>
  <c r="G16" s="1"/>
  <c r="K16" s="1"/>
  <c r="C17"/>
  <c r="H16"/>
  <c r="L16" s="1"/>
  <c r="H14"/>
  <c r="D16"/>
  <c r="D14" s="1"/>
  <c r="C16"/>
  <c r="L15"/>
  <c r="G15"/>
  <c r="K15" s="1"/>
  <c r="C15"/>
  <c r="G57"/>
  <c r="G46"/>
  <c r="D65"/>
  <c r="C65" s="1"/>
  <c r="K25"/>
  <c r="L40"/>
  <c r="K69"/>
  <c r="H23"/>
  <c r="H22" s="1"/>
  <c r="J42"/>
  <c r="H51"/>
  <c r="J64"/>
  <c r="L14" l="1"/>
  <c r="K34"/>
  <c r="N42"/>
  <c r="F64"/>
  <c r="F75" s="1"/>
  <c r="L46"/>
  <c r="C46"/>
  <c r="D42"/>
  <c r="D22"/>
  <c r="C22" s="1"/>
  <c r="C23"/>
  <c r="K52"/>
  <c r="G51"/>
  <c r="K51" s="1"/>
  <c r="K20"/>
  <c r="I75"/>
  <c r="G66"/>
  <c r="K66" s="1"/>
  <c r="H65"/>
  <c r="L66"/>
  <c r="K57"/>
  <c r="C14"/>
  <c r="G42"/>
  <c r="G22"/>
  <c r="H13"/>
  <c r="N64"/>
  <c r="K46"/>
  <c r="G62"/>
  <c r="K62" s="1"/>
  <c r="L47"/>
  <c r="G23"/>
  <c r="K23" s="1"/>
  <c r="C47"/>
  <c r="K47" s="1"/>
  <c r="D51"/>
  <c r="L51" s="1"/>
  <c r="C29"/>
  <c r="K29" s="1"/>
  <c r="M61"/>
  <c r="L43"/>
  <c r="K26"/>
  <c r="C57"/>
  <c r="K68"/>
  <c r="L23"/>
  <c r="K17"/>
  <c r="G14"/>
  <c r="K14" s="1"/>
  <c r="L67"/>
  <c r="E51"/>
  <c r="J75"/>
  <c r="N75" s="1"/>
  <c r="C42" l="1"/>
  <c r="K42" s="1"/>
  <c r="H64"/>
  <c r="L13"/>
  <c r="G13"/>
  <c r="L65"/>
  <c r="G65"/>
  <c r="K65" s="1"/>
  <c r="M51"/>
  <c r="E42"/>
  <c r="L42"/>
  <c r="L22"/>
  <c r="K22"/>
  <c r="D13"/>
  <c r="C13" l="1"/>
  <c r="K13" s="1"/>
  <c r="D64"/>
  <c r="L64" s="1"/>
  <c r="G64"/>
  <c r="H75"/>
  <c r="E64"/>
  <c r="M42"/>
  <c r="G75" l="1"/>
  <c r="K75" s="1"/>
  <c r="L75"/>
  <c r="C64"/>
  <c r="K64" s="1"/>
  <c r="D75"/>
  <c r="C75" s="1"/>
  <c r="E75"/>
  <c r="M75" s="1"/>
  <c r="M64"/>
</calcChain>
</file>

<file path=xl/sharedStrings.xml><?xml version="1.0" encoding="utf-8"?>
<sst xmlns="http://schemas.openxmlformats.org/spreadsheetml/2006/main" count="97" uniqueCount="82">
  <si>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</si>
  <si>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</si>
  <si>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</si>
  <si>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</si>
  <si>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</si>
  <si>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</si>
  <si>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</si>
  <si>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</si>
  <si>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</si>
  <si>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</si>
  <si>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</si>
  <si>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</si>
  <si>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</si>
  <si>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</si>
  <si>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</si>
  <si>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</si>
  <si>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</si>
  <si>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</si>
  <si>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</si>
  <si>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</si>
  <si>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</si>
  <si>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</si>
  <si>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Виконання (%)</t>
  </si>
  <si>
    <t>ЗВІТ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</si>
  <si>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</si>
  <si>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</si>
  <si>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</si>
  <si>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</si>
  <si>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</si>
  <si>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</si>
  <si>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</si>
  <si>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</si>
  <si>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</si>
  <si>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</si>
  <si>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</si>
  <si>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</si>
  <si>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 xml:space="preserve">Додаток № 1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</si>
  <si>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</si>
  <si>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</si>
  <si>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</si>
  <si>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</si>
  <si>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</si>
  <si>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</si>
  <si>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</si>
  <si>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</si>
  <si>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Авансові внески з податку на прибуток підприємств та фінансових установ комунальної власності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</si>
  <si>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</si>
  <si>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 xml:space="preserve">про  виконання   доходів бюджету  міста Іллічівська  за 1 квартал 2015 року </t>
  </si>
  <si>
    <t>Затверджено на 2015 рік з урахуванням змін,                                                                   тис. грн.</t>
  </si>
  <si>
    <t>Виконано за 1 квартал  2015 року, тис. грн.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</si>
  <si>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</si>
  <si>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</si>
  <si>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</si>
  <si>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</si>
  <si>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</si>
  <si>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</si>
  <si>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</si>
  <si>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</si>
  <si>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</si>
  <si>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</si>
  <si>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</si>
  <si>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</si>
  <si>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</si>
  <si>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</si>
  <si>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</si>
  <si>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</si>
  <si>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</si>
  <si>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</si>
  <si>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</si>
  <si>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</si>
  <si>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</si>
  <si>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</si>
  <si>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</si>
  <si>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</si>
  <si>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</si>
  <si>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</si>
  <si>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Надходження рентної  плати за спеціальне використання води від підприємств житлово-комунального господарства</t>
  </si>
  <si>
    <t xml:space="preserve">Іллічівської міської ради </t>
  </si>
  <si>
    <t xml:space="preserve">від  08.04.2015 р.  №         </t>
  </si>
  <si>
    <t>Керуючий справами</t>
  </si>
  <si>
    <t>І.А.Лубковський</t>
  </si>
  <si>
    <t>до рішення  виконавчого комітету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</si>
</sst>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0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/>
    <xf numFmtId="0" fontId="2" fillId="0" borderId="0" xfId="0" applyFont="1" applyFill="1" applyBorder="1"/>
    <xf numFmtId="165" fontId="4" fillId="0" borderId="0" xfId="0" applyNumberFormat="1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/>
    </xf>
    <xf numFmtId="165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3"/>
  <sheetViews>
    <sheetView tabSelected="1" showRuler="0" zoomScale="70" zoomScaleNormal="70" zoomScaleSheetLayoutView="75" workbookViewId="0">
      <pane xSplit="2" ySplit="12" topLeftCell="C13" activePane="bottomRight" state="frozen"/>
      <selection pane="topRight" activeCell="C1" sqref="C1"/>
      <selection pane="bottomLeft" activeCell="A14" sqref="A14"/>
      <selection pane="bottomRight" activeCell="I2" sqref="I2"/>
    </sheetView>
  </sheetViews>
  <sheetFormatPr defaultRowHeight="12.75"/>
  <cols>
    <col min="1" max="1" width="12.7109375" customWidth="1"/>
    <col min="2" max="2" width="86.28515625" customWidth="1"/>
    <col min="3" max="3" width="14.5703125" customWidth="1"/>
    <col min="4" max="4" width="15" customWidth="1"/>
    <col min="5" max="6" width="14.7109375" customWidth="1"/>
    <col min="7" max="7" width="13.7109375" customWidth="1"/>
    <col min="8" max="9" width="13.42578125" customWidth="1"/>
    <col min="10" max="10" width="14.28515625" style="25" customWidth="1"/>
    <col min="11" max="12" width="12.85546875" customWidth="1"/>
    <col min="13" max="14" width="14.5703125" customWidth="1"/>
  </cols>
  <sheetData>
    <row r="1" spans="1:14" s="7" customFormat="1" ht="18" customHeight="1">
      <c r="A1" s="26"/>
      <c r="B1" s="26"/>
      <c r="C1" s="1"/>
      <c r="D1" s="1"/>
      <c r="E1" s="27"/>
      <c r="F1" s="27"/>
      <c r="G1" s="24"/>
      <c r="H1" s="1"/>
      <c r="I1" s="1"/>
      <c r="J1" s="28"/>
      <c r="K1" s="24" t="s">
        <v>36</v>
      </c>
      <c r="L1" s="8"/>
      <c r="M1" s="8"/>
      <c r="N1" s="8"/>
    </row>
    <row r="2" spans="1:14" s="7" customFormat="1" ht="18" customHeight="1">
      <c r="A2" s="26"/>
      <c r="B2" s="26"/>
      <c r="C2" s="1"/>
      <c r="D2" s="1"/>
      <c r="E2" s="27"/>
      <c r="F2" s="27"/>
      <c r="G2" s="24"/>
      <c r="H2" s="8"/>
      <c r="I2" s="8"/>
      <c r="J2" s="28"/>
      <c r="K2" s="60" t="s">
        <v>81</v>
      </c>
      <c r="L2" s="60"/>
      <c r="M2" s="60"/>
    </row>
    <row r="3" spans="1:14" s="7" customFormat="1" ht="18" customHeight="1">
      <c r="A3" s="26"/>
      <c r="B3" s="26"/>
      <c r="C3" s="1"/>
      <c r="D3" s="1"/>
      <c r="E3" s="27"/>
      <c r="F3" s="27"/>
      <c r="G3" s="24"/>
      <c r="H3" s="8"/>
      <c r="I3" s="8"/>
      <c r="J3" s="28"/>
      <c r="K3" s="60" t="s">
        <v>77</v>
      </c>
      <c r="L3" s="60"/>
      <c r="M3" s="60"/>
    </row>
    <row r="4" spans="1:14" s="7" customFormat="1" ht="15.75">
      <c r="A4" s="26"/>
      <c r="B4" s="26"/>
      <c r="C4" s="1"/>
      <c r="D4" s="1"/>
      <c r="E4" s="1"/>
      <c r="F4" s="1"/>
      <c r="G4" s="24"/>
      <c r="H4" s="8"/>
      <c r="I4" s="8"/>
      <c r="J4" s="1"/>
      <c r="K4" s="1" t="s">
        <v>78</v>
      </c>
      <c r="L4" s="8"/>
      <c r="M4" s="8"/>
      <c r="N4" s="8"/>
    </row>
    <row r="5" spans="1:14" ht="17.45" customHeight="1">
      <c r="A5" s="62" t="s">
        <v>23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4" ht="16.149999999999999" customHeight="1">
      <c r="A6" s="2"/>
      <c r="B6" s="62" t="s">
        <v>47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8"/>
      <c r="N6" s="8"/>
    </row>
    <row r="7" spans="1:14" s="8" customFormat="1" ht="36" customHeight="1">
      <c r="A7" s="63" t="s">
        <v>5</v>
      </c>
      <c r="B7" s="63"/>
      <c r="C7" s="64" t="s">
        <v>48</v>
      </c>
      <c r="D7" s="65"/>
      <c r="E7" s="65"/>
      <c r="F7" s="66"/>
      <c r="G7" s="58" t="s">
        <v>49</v>
      </c>
      <c r="H7" s="58"/>
      <c r="I7" s="58"/>
      <c r="J7" s="58"/>
      <c r="K7" s="58" t="s">
        <v>22</v>
      </c>
      <c r="L7" s="58"/>
      <c r="M7" s="58"/>
      <c r="N7" s="58"/>
    </row>
    <row r="8" spans="1:14" s="8" customFormat="1" ht="20.45" customHeight="1">
      <c r="A8" s="63"/>
      <c r="B8" s="63"/>
      <c r="C8" s="58" t="s">
        <v>21</v>
      </c>
      <c r="D8" s="59" t="s">
        <v>6</v>
      </c>
      <c r="E8" s="59"/>
      <c r="F8" s="59"/>
      <c r="G8" s="58" t="s">
        <v>21</v>
      </c>
      <c r="H8" s="59" t="s">
        <v>7</v>
      </c>
      <c r="I8" s="59"/>
      <c r="J8" s="59"/>
      <c r="K8" s="58" t="s">
        <v>21</v>
      </c>
      <c r="L8" s="59" t="s">
        <v>7</v>
      </c>
      <c r="M8" s="59"/>
      <c r="N8" s="59"/>
    </row>
    <row r="9" spans="1:14" s="8" customFormat="1" ht="17.25" customHeight="1">
      <c r="A9" s="63"/>
      <c r="B9" s="63"/>
      <c r="C9" s="58"/>
      <c r="D9" s="61" t="s">
        <v>24</v>
      </c>
      <c r="E9" s="61" t="s">
        <v>25</v>
      </c>
      <c r="F9" s="61"/>
      <c r="G9" s="58"/>
      <c r="H9" s="61" t="s">
        <v>24</v>
      </c>
      <c r="I9" s="61" t="s">
        <v>25</v>
      </c>
      <c r="J9" s="61"/>
      <c r="K9" s="58"/>
      <c r="L9" s="61" t="s">
        <v>24</v>
      </c>
      <c r="M9" s="61" t="s">
        <v>25</v>
      </c>
      <c r="N9" s="61"/>
    </row>
    <row r="10" spans="1:14" s="8" customFormat="1" ht="22.5" customHeight="1">
      <c r="A10" s="63"/>
      <c r="B10" s="63"/>
      <c r="C10" s="58"/>
      <c r="D10" s="61"/>
      <c r="E10" s="61" t="s">
        <v>42</v>
      </c>
      <c r="F10" s="50" t="s">
        <v>43</v>
      </c>
      <c r="G10" s="58"/>
      <c r="H10" s="61"/>
      <c r="I10" s="61" t="s">
        <v>42</v>
      </c>
      <c r="J10" s="50" t="s">
        <v>43</v>
      </c>
      <c r="K10" s="58"/>
      <c r="L10" s="61"/>
      <c r="M10" s="61" t="s">
        <v>42</v>
      </c>
      <c r="N10" s="50" t="s">
        <v>43</v>
      </c>
    </row>
    <row r="11" spans="1:14" s="8" customFormat="1" ht="36.75" customHeight="1">
      <c r="A11" s="63"/>
      <c r="B11" s="63"/>
      <c r="C11" s="58"/>
      <c r="D11" s="61"/>
      <c r="E11" s="61"/>
      <c r="F11" s="50" t="s">
        <v>44</v>
      </c>
      <c r="G11" s="58"/>
      <c r="H11" s="61"/>
      <c r="I11" s="61"/>
      <c r="J11" s="50" t="s">
        <v>44</v>
      </c>
      <c r="K11" s="58"/>
      <c r="L11" s="61"/>
      <c r="M11" s="61"/>
      <c r="N11" s="50" t="s">
        <v>44</v>
      </c>
    </row>
    <row r="12" spans="1:14" s="8" customFormat="1" ht="15.75">
      <c r="A12" s="9">
        <v>1</v>
      </c>
      <c r="B12" s="9">
        <v>2</v>
      </c>
      <c r="C12" s="10">
        <v>3</v>
      </c>
      <c r="D12" s="10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  <c r="L12" s="9">
        <v>12</v>
      </c>
      <c r="M12" s="9">
        <v>13</v>
      </c>
      <c r="N12" s="9">
        <v>14</v>
      </c>
    </row>
    <row r="13" spans="1:14" s="8" customFormat="1" ht="16.5" customHeight="1">
      <c r="A13" s="31">
        <v>10000000</v>
      </c>
      <c r="B13" s="32" t="s">
        <v>8</v>
      </c>
      <c r="C13" s="33">
        <f>D13+E13</f>
        <v>211595</v>
      </c>
      <c r="D13" s="33">
        <f>D14+D20+D22+D40</f>
        <v>211595</v>
      </c>
      <c r="E13" s="33"/>
      <c r="F13" s="33"/>
      <c r="G13" s="33">
        <f>H13+I13</f>
        <v>56373.2</v>
      </c>
      <c r="H13" s="33">
        <f>H14+H20+H22+H40+H19</f>
        <v>56374.1</v>
      </c>
      <c r="I13" s="33">
        <f>I22</f>
        <v>-0.9</v>
      </c>
      <c r="J13" s="33"/>
      <c r="K13" s="33">
        <f t="shared" ref="K13:L18" si="0">G13/C13*100</f>
        <v>26.642028403317656</v>
      </c>
      <c r="L13" s="33">
        <f t="shared" si="0"/>
        <v>26.6424537441811</v>
      </c>
      <c r="M13" s="33"/>
      <c r="N13" s="33"/>
    </row>
    <row r="14" spans="1:14" s="12" customFormat="1" ht="33.75" customHeight="1">
      <c r="A14" s="34">
        <v>11000000</v>
      </c>
      <c r="B14" s="31" t="s">
        <v>27</v>
      </c>
      <c r="C14" s="33">
        <f t="shared" ref="C14:C75" si="1">D14+E14</f>
        <v>113565</v>
      </c>
      <c r="D14" s="33">
        <f>D15+D16</f>
        <v>113565</v>
      </c>
      <c r="E14" s="33"/>
      <c r="F14" s="33"/>
      <c r="G14" s="33">
        <f>H14+I14</f>
        <v>30670</v>
      </c>
      <c r="H14" s="33">
        <f>H15+H16</f>
        <v>30670</v>
      </c>
      <c r="I14" s="33"/>
      <c r="J14" s="33"/>
      <c r="K14" s="33">
        <f t="shared" si="0"/>
        <v>27.006560119755207</v>
      </c>
      <c r="L14" s="33">
        <f t="shared" si="0"/>
        <v>27.006560119755207</v>
      </c>
      <c r="M14" s="33"/>
      <c r="N14" s="33"/>
    </row>
    <row r="15" spans="1:14" s="12" customFormat="1" ht="18" customHeight="1">
      <c r="A15" s="35">
        <v>11010000</v>
      </c>
      <c r="B15" s="36" t="s">
        <v>75</v>
      </c>
      <c r="C15" s="37">
        <f t="shared" si="1"/>
        <v>111400</v>
      </c>
      <c r="D15" s="37">
        <v>111400</v>
      </c>
      <c r="E15" s="37"/>
      <c r="F15" s="37"/>
      <c r="G15" s="37">
        <f>H15+I15</f>
        <v>28684.9</v>
      </c>
      <c r="H15" s="37">
        <v>28684.9</v>
      </c>
      <c r="I15" s="37"/>
      <c r="J15" s="37"/>
      <c r="K15" s="37">
        <f t="shared" si="0"/>
        <v>25.74946140035907</v>
      </c>
      <c r="L15" s="37">
        <f t="shared" si="0"/>
        <v>25.74946140035907</v>
      </c>
      <c r="M15" s="33"/>
      <c r="N15" s="33"/>
    </row>
    <row r="16" spans="1:14" s="29" customFormat="1" ht="18" customHeight="1">
      <c r="A16" s="31">
        <v>11020000</v>
      </c>
      <c r="B16" s="31" t="s">
        <v>35</v>
      </c>
      <c r="C16" s="33">
        <f>C17+C18</f>
        <v>2165</v>
      </c>
      <c r="D16" s="33">
        <f>D17+D18</f>
        <v>2165</v>
      </c>
      <c r="E16" s="33"/>
      <c r="F16" s="33"/>
      <c r="G16" s="33">
        <f>G17+G18</f>
        <v>1985.1</v>
      </c>
      <c r="H16" s="33">
        <f>H17+H18</f>
        <v>1985.1</v>
      </c>
      <c r="I16" s="33"/>
      <c r="J16" s="33"/>
      <c r="K16" s="33">
        <f t="shared" si="0"/>
        <v>91.690531177829087</v>
      </c>
      <c r="L16" s="33">
        <f t="shared" si="0"/>
        <v>91.690531177829087</v>
      </c>
      <c r="M16" s="33"/>
      <c r="N16" s="33"/>
    </row>
    <row r="17" spans="1:14" s="12" customFormat="1" ht="33.75" customHeight="1">
      <c r="A17" s="35">
        <v>11020200</v>
      </c>
      <c r="B17" s="36" t="s">
        <v>9</v>
      </c>
      <c r="C17" s="37">
        <f t="shared" si="1"/>
        <v>1765</v>
      </c>
      <c r="D17" s="37">
        <v>1765</v>
      </c>
      <c r="E17" s="37"/>
      <c r="F17" s="37"/>
      <c r="G17" s="37">
        <f t="shared" ref="G17:G23" si="2">H17+I17</f>
        <v>1577.2</v>
      </c>
      <c r="H17" s="37">
        <v>1577.2</v>
      </c>
      <c r="I17" s="37"/>
      <c r="J17" s="37"/>
      <c r="K17" s="37">
        <f t="shared" si="0"/>
        <v>89.359773371104822</v>
      </c>
      <c r="L17" s="37">
        <f t="shared" si="0"/>
        <v>89.359773371104822</v>
      </c>
      <c r="M17" s="33"/>
      <c r="N17" s="33"/>
    </row>
    <row r="18" spans="1:14" s="12" customFormat="1" ht="33.75" customHeight="1">
      <c r="A18" s="35">
        <v>11023200</v>
      </c>
      <c r="B18" s="36" t="s">
        <v>45</v>
      </c>
      <c r="C18" s="37">
        <f t="shared" si="1"/>
        <v>400</v>
      </c>
      <c r="D18" s="37">
        <v>400</v>
      </c>
      <c r="E18" s="37"/>
      <c r="F18" s="37"/>
      <c r="G18" s="37">
        <f t="shared" si="2"/>
        <v>407.9</v>
      </c>
      <c r="H18" s="37">
        <v>407.9</v>
      </c>
      <c r="I18" s="37"/>
      <c r="J18" s="37"/>
      <c r="K18" s="37">
        <f t="shared" si="0"/>
        <v>101.97499999999999</v>
      </c>
      <c r="L18" s="37">
        <f t="shared" si="0"/>
        <v>101.97499999999999</v>
      </c>
      <c r="M18" s="33"/>
      <c r="N18" s="33"/>
    </row>
    <row r="19" spans="1:14" s="12" customFormat="1" ht="33.75" customHeight="1">
      <c r="A19" s="35">
        <v>13020400</v>
      </c>
      <c r="B19" s="36" t="s">
        <v>76</v>
      </c>
      <c r="C19" s="37"/>
      <c r="D19" s="37"/>
      <c r="E19" s="37"/>
      <c r="F19" s="37"/>
      <c r="G19" s="37">
        <f t="shared" si="2"/>
        <v>0.3</v>
      </c>
      <c r="H19" s="37">
        <v>0.3</v>
      </c>
      <c r="I19" s="37"/>
      <c r="J19" s="37"/>
      <c r="K19" s="37"/>
      <c r="L19" s="37"/>
      <c r="M19" s="33"/>
      <c r="N19" s="33"/>
    </row>
    <row r="20" spans="1:14" s="8" customFormat="1" ht="18" customHeight="1">
      <c r="A20" s="53">
        <v>14000000</v>
      </c>
      <c r="B20" s="54" t="s">
        <v>50</v>
      </c>
      <c r="C20" s="33">
        <f t="shared" si="1"/>
        <v>10000</v>
      </c>
      <c r="D20" s="33">
        <f>D21</f>
        <v>10000</v>
      </c>
      <c r="E20" s="33"/>
      <c r="F20" s="33"/>
      <c r="G20" s="33">
        <f t="shared" si="2"/>
        <v>2331.1</v>
      </c>
      <c r="H20" s="33">
        <f>H21</f>
        <v>2331.1</v>
      </c>
      <c r="I20" s="33"/>
      <c r="J20" s="33"/>
      <c r="K20" s="33">
        <f t="shared" ref="K20:L35" si="3">G20/C20*100</f>
        <v>23.311</v>
      </c>
      <c r="L20" s="33">
        <f t="shared" si="3"/>
        <v>23.311</v>
      </c>
      <c r="M20" s="33"/>
      <c r="N20" s="33"/>
    </row>
    <row r="21" spans="1:14" s="8" customFormat="1" ht="31.5">
      <c r="A21" s="55">
        <v>14040000</v>
      </c>
      <c r="B21" s="55" t="s">
        <v>51</v>
      </c>
      <c r="C21" s="37">
        <f t="shared" si="1"/>
        <v>10000</v>
      </c>
      <c r="D21" s="37">
        <v>10000</v>
      </c>
      <c r="E21" s="37"/>
      <c r="F21" s="37"/>
      <c r="G21" s="37">
        <f t="shared" si="2"/>
        <v>2331.1</v>
      </c>
      <c r="H21" s="37">
        <v>2331.1</v>
      </c>
      <c r="I21" s="37"/>
      <c r="J21" s="37"/>
      <c r="K21" s="37">
        <f t="shared" si="3"/>
        <v>23.311</v>
      </c>
      <c r="L21" s="37">
        <f t="shared" si="3"/>
        <v>23.311</v>
      </c>
      <c r="M21" s="37"/>
      <c r="N21" s="33"/>
    </row>
    <row r="22" spans="1:14" s="13" customFormat="1" ht="15.75">
      <c r="A22" s="34">
        <v>18000000</v>
      </c>
      <c r="B22" s="31" t="s">
        <v>10</v>
      </c>
      <c r="C22" s="33">
        <f>D22+E22</f>
        <v>87710</v>
      </c>
      <c r="D22" s="33">
        <f>D23+D37+D39</f>
        <v>87710</v>
      </c>
      <c r="E22" s="33"/>
      <c r="F22" s="33"/>
      <c r="G22" s="33">
        <f t="shared" si="2"/>
        <v>23308.299999999996</v>
      </c>
      <c r="H22" s="33">
        <f>H23+H37+H39+H38</f>
        <v>23309.199999999997</v>
      </c>
      <c r="I22" s="33">
        <f>I38</f>
        <v>-0.9</v>
      </c>
      <c r="J22" s="33"/>
      <c r="K22" s="33">
        <f t="shared" si="3"/>
        <v>26.574278873560591</v>
      </c>
      <c r="L22" s="33">
        <f t="shared" si="3"/>
        <v>26.575304982328124</v>
      </c>
      <c r="M22" s="33"/>
      <c r="N22" s="33"/>
    </row>
    <row r="23" spans="1:14" s="13" customFormat="1" ht="15.75">
      <c r="A23" s="56">
        <v>18010000</v>
      </c>
      <c r="B23" s="56" t="s">
        <v>52</v>
      </c>
      <c r="C23" s="33">
        <f>D23+E23</f>
        <v>73110</v>
      </c>
      <c r="D23" s="33">
        <f>D24+D29+D34</f>
        <v>73110</v>
      </c>
      <c r="E23" s="33"/>
      <c r="F23" s="33"/>
      <c r="G23" s="33">
        <f t="shared" si="2"/>
        <v>19112.199999999997</v>
      </c>
      <c r="H23" s="33">
        <f>H24+H29+H34</f>
        <v>19112.199999999997</v>
      </c>
      <c r="I23" s="33"/>
      <c r="J23" s="33"/>
      <c r="K23" s="33">
        <f t="shared" si="3"/>
        <v>26.141704281220076</v>
      </c>
      <c r="L23" s="33">
        <f t="shared" si="3"/>
        <v>26.141704281220076</v>
      </c>
      <c r="M23" s="33"/>
      <c r="N23" s="33"/>
    </row>
    <row r="24" spans="1:14" s="13" customFormat="1" ht="15.75">
      <c r="A24" s="56"/>
      <c r="B24" s="56" t="s">
        <v>41</v>
      </c>
      <c r="C24" s="33">
        <f>SUM(C25:C28)</f>
        <v>210</v>
      </c>
      <c r="D24" s="33">
        <f>SUM(D25:D28)</f>
        <v>210</v>
      </c>
      <c r="E24" s="33"/>
      <c r="F24" s="33"/>
      <c r="G24" s="33">
        <f>SUM(G25:G28)</f>
        <v>136.6</v>
      </c>
      <c r="H24" s="33">
        <f>SUM(H25:H28)</f>
        <v>136.6</v>
      </c>
      <c r="I24" s="33"/>
      <c r="J24" s="33"/>
      <c r="K24" s="33">
        <f t="shared" si="3"/>
        <v>65.047619047619037</v>
      </c>
      <c r="L24" s="33">
        <f t="shared" si="3"/>
        <v>65.047619047619037</v>
      </c>
      <c r="M24" s="33"/>
      <c r="N24" s="33"/>
    </row>
    <row r="25" spans="1:14" s="13" customFormat="1" ht="31.5">
      <c r="A25" s="57">
        <v>18010100</v>
      </c>
      <c r="B25" s="57" t="s">
        <v>53</v>
      </c>
      <c r="C25" s="37">
        <f t="shared" ref="C25:C37" si="4">D25</f>
        <v>17.7</v>
      </c>
      <c r="D25" s="37">
        <v>17.7</v>
      </c>
      <c r="E25" s="37"/>
      <c r="F25" s="37"/>
      <c r="G25" s="37">
        <f t="shared" ref="G25:G38" si="5">H25</f>
        <v>4.5999999999999996</v>
      </c>
      <c r="H25" s="37">
        <v>4.5999999999999996</v>
      </c>
      <c r="I25" s="37"/>
      <c r="J25" s="37"/>
      <c r="K25" s="37">
        <f t="shared" si="3"/>
        <v>25.988700564971751</v>
      </c>
      <c r="L25" s="37">
        <f t="shared" si="3"/>
        <v>25.988700564971751</v>
      </c>
      <c r="M25" s="33"/>
      <c r="N25" s="33"/>
    </row>
    <row r="26" spans="1:14" s="13" customFormat="1" ht="31.5">
      <c r="A26" s="57">
        <v>18010200</v>
      </c>
      <c r="B26" s="57" t="s">
        <v>54</v>
      </c>
      <c r="C26" s="37">
        <f t="shared" si="4"/>
        <v>35.799999999999997</v>
      </c>
      <c r="D26" s="37">
        <v>35.799999999999997</v>
      </c>
      <c r="E26" s="37"/>
      <c r="F26" s="37"/>
      <c r="G26" s="37">
        <f t="shared" si="5"/>
        <v>4.5</v>
      </c>
      <c r="H26" s="37">
        <v>4.5</v>
      </c>
      <c r="I26" s="37"/>
      <c r="J26" s="37"/>
      <c r="K26" s="37">
        <f t="shared" si="3"/>
        <v>12.569832402234638</v>
      </c>
      <c r="L26" s="37">
        <f t="shared" si="3"/>
        <v>12.569832402234638</v>
      </c>
      <c r="M26" s="33"/>
      <c r="N26" s="33"/>
    </row>
    <row r="27" spans="1:14" s="13" customFormat="1" ht="31.5">
      <c r="A27" s="57">
        <v>18010300</v>
      </c>
      <c r="B27" s="57" t="s">
        <v>55</v>
      </c>
      <c r="C27" s="37">
        <f t="shared" si="4"/>
        <v>9.5</v>
      </c>
      <c r="D27" s="37">
        <v>9.5</v>
      </c>
      <c r="E27" s="37"/>
      <c r="F27" s="37"/>
      <c r="G27" s="37">
        <f t="shared" si="5"/>
        <v>0</v>
      </c>
      <c r="H27" s="37">
        <v>0</v>
      </c>
      <c r="I27" s="37"/>
      <c r="J27" s="37"/>
      <c r="K27" s="37">
        <f t="shared" si="3"/>
        <v>0</v>
      </c>
      <c r="L27" s="37">
        <f t="shared" si="3"/>
        <v>0</v>
      </c>
      <c r="M27" s="33"/>
      <c r="N27" s="33"/>
    </row>
    <row r="28" spans="1:14" s="13" customFormat="1" ht="31.5">
      <c r="A28" s="57">
        <v>18010400</v>
      </c>
      <c r="B28" s="57" t="s">
        <v>56</v>
      </c>
      <c r="C28" s="37">
        <f t="shared" si="4"/>
        <v>147</v>
      </c>
      <c r="D28" s="37">
        <v>147</v>
      </c>
      <c r="E28" s="37"/>
      <c r="F28" s="37"/>
      <c r="G28" s="37">
        <f t="shared" si="5"/>
        <v>127.5</v>
      </c>
      <c r="H28" s="37">
        <v>127.5</v>
      </c>
      <c r="I28" s="37"/>
      <c r="J28" s="37"/>
      <c r="K28" s="37">
        <f t="shared" si="3"/>
        <v>86.734693877551024</v>
      </c>
      <c r="L28" s="37">
        <f t="shared" si="3"/>
        <v>86.734693877551024</v>
      </c>
      <c r="M28" s="33"/>
      <c r="N28" s="33"/>
    </row>
    <row r="29" spans="1:14" s="13" customFormat="1" ht="15.75">
      <c r="A29" s="56"/>
      <c r="B29" s="56" t="s">
        <v>64</v>
      </c>
      <c r="C29" s="33">
        <f>D29</f>
        <v>72400</v>
      </c>
      <c r="D29" s="33">
        <f>D30+D31+D32+D33</f>
        <v>72400</v>
      </c>
      <c r="E29" s="33"/>
      <c r="F29" s="33"/>
      <c r="G29" s="33">
        <f>H29</f>
        <v>18861.8</v>
      </c>
      <c r="H29" s="33">
        <f>H30+H31+H32+H33</f>
        <v>18861.8</v>
      </c>
      <c r="I29" s="33"/>
      <c r="J29" s="33"/>
      <c r="K29" s="33">
        <f t="shared" si="3"/>
        <v>26.052209944751382</v>
      </c>
      <c r="L29" s="33">
        <f t="shared" si="3"/>
        <v>26.052209944751382</v>
      </c>
      <c r="M29" s="33"/>
      <c r="N29" s="33"/>
    </row>
    <row r="30" spans="1:14" s="13" customFormat="1" ht="15.75">
      <c r="A30" s="57">
        <v>18010500</v>
      </c>
      <c r="B30" s="57" t="s">
        <v>57</v>
      </c>
      <c r="C30" s="37">
        <f t="shared" si="4"/>
        <v>26724.2</v>
      </c>
      <c r="D30" s="37">
        <v>26724.2</v>
      </c>
      <c r="E30" s="33"/>
      <c r="F30" s="33"/>
      <c r="G30" s="37">
        <f t="shared" si="5"/>
        <v>6661.2</v>
      </c>
      <c r="H30" s="37">
        <v>6661.2</v>
      </c>
      <c r="I30" s="33"/>
      <c r="J30" s="33"/>
      <c r="K30" s="37">
        <f t="shared" si="3"/>
        <v>24.925722753160056</v>
      </c>
      <c r="L30" s="37">
        <f t="shared" si="3"/>
        <v>24.925722753160056</v>
      </c>
      <c r="M30" s="33"/>
      <c r="N30" s="33"/>
    </row>
    <row r="31" spans="1:14" s="13" customFormat="1" ht="15.75">
      <c r="A31" s="57">
        <v>18010600</v>
      </c>
      <c r="B31" s="57" t="s">
        <v>58</v>
      </c>
      <c r="C31" s="37">
        <f t="shared" si="4"/>
        <v>41178.199999999997</v>
      </c>
      <c r="D31" s="37">
        <v>41178.199999999997</v>
      </c>
      <c r="E31" s="33"/>
      <c r="F31" s="33"/>
      <c r="G31" s="37">
        <f t="shared" si="5"/>
        <v>11135.4</v>
      </c>
      <c r="H31" s="37">
        <v>11135.4</v>
      </c>
      <c r="I31" s="33"/>
      <c r="J31" s="33"/>
      <c r="K31" s="37">
        <f t="shared" si="3"/>
        <v>27.04197852261634</v>
      </c>
      <c r="L31" s="37">
        <f t="shared" si="3"/>
        <v>27.04197852261634</v>
      </c>
      <c r="M31" s="33"/>
      <c r="N31" s="33"/>
    </row>
    <row r="32" spans="1:14" s="13" customFormat="1" ht="15.75">
      <c r="A32" s="57">
        <v>18010700</v>
      </c>
      <c r="B32" s="57" t="s">
        <v>59</v>
      </c>
      <c r="C32" s="37">
        <f t="shared" si="4"/>
        <v>417.6</v>
      </c>
      <c r="D32" s="37">
        <v>417.6</v>
      </c>
      <c r="E32" s="33"/>
      <c r="F32" s="33"/>
      <c r="G32" s="37">
        <f t="shared" si="5"/>
        <v>80.7</v>
      </c>
      <c r="H32" s="37">
        <v>80.7</v>
      </c>
      <c r="I32" s="33"/>
      <c r="J32" s="33"/>
      <c r="K32" s="37">
        <f t="shared" si="3"/>
        <v>19.324712643678161</v>
      </c>
      <c r="L32" s="37">
        <f t="shared" si="3"/>
        <v>19.324712643678161</v>
      </c>
      <c r="M32" s="33"/>
      <c r="N32" s="33"/>
    </row>
    <row r="33" spans="1:15" s="13" customFormat="1" ht="15.75">
      <c r="A33" s="57">
        <v>18010900</v>
      </c>
      <c r="B33" s="57" t="s">
        <v>60</v>
      </c>
      <c r="C33" s="37">
        <f t="shared" si="4"/>
        <v>4080</v>
      </c>
      <c r="D33" s="37">
        <v>4080</v>
      </c>
      <c r="E33" s="33"/>
      <c r="F33" s="33"/>
      <c r="G33" s="37">
        <f t="shared" si="5"/>
        <v>984.5</v>
      </c>
      <c r="H33" s="37">
        <v>984.5</v>
      </c>
      <c r="I33" s="33"/>
      <c r="J33" s="33"/>
      <c r="K33" s="37">
        <f t="shared" si="3"/>
        <v>24.129901960784313</v>
      </c>
      <c r="L33" s="37">
        <f t="shared" si="3"/>
        <v>24.129901960784313</v>
      </c>
      <c r="M33" s="33"/>
      <c r="N33" s="33"/>
    </row>
    <row r="34" spans="1:15" s="13" customFormat="1" ht="15.75">
      <c r="A34" s="56"/>
      <c r="B34" s="56" t="s">
        <v>65</v>
      </c>
      <c r="C34" s="33">
        <f>C35+C36</f>
        <v>500</v>
      </c>
      <c r="D34" s="33">
        <f>D35+D36</f>
        <v>500</v>
      </c>
      <c r="E34" s="33"/>
      <c r="F34" s="33"/>
      <c r="G34" s="33">
        <f>G35+G36</f>
        <v>113.8</v>
      </c>
      <c r="H34" s="33">
        <f>H35+H36</f>
        <v>113.8</v>
      </c>
      <c r="I34" s="33"/>
      <c r="J34" s="33"/>
      <c r="K34" s="33">
        <f t="shared" si="3"/>
        <v>22.759999999999998</v>
      </c>
      <c r="L34" s="33">
        <f t="shared" si="3"/>
        <v>22.759999999999998</v>
      </c>
      <c r="M34" s="33"/>
      <c r="N34" s="33"/>
    </row>
    <row r="35" spans="1:15" s="8" customFormat="1" ht="15.75">
      <c r="A35" s="57">
        <v>18011000</v>
      </c>
      <c r="B35" s="57" t="s">
        <v>61</v>
      </c>
      <c r="C35" s="37">
        <f t="shared" si="4"/>
        <v>125</v>
      </c>
      <c r="D35" s="37">
        <v>125</v>
      </c>
      <c r="E35" s="37"/>
      <c r="F35" s="37"/>
      <c r="G35" s="37">
        <f t="shared" si="5"/>
        <v>0.5</v>
      </c>
      <c r="H35" s="37">
        <v>0.5</v>
      </c>
      <c r="I35" s="37"/>
      <c r="J35" s="37"/>
      <c r="K35" s="37">
        <f t="shared" si="3"/>
        <v>0.4</v>
      </c>
      <c r="L35" s="37">
        <f t="shared" si="3"/>
        <v>0.4</v>
      </c>
      <c r="M35" s="37"/>
      <c r="N35" s="37"/>
    </row>
    <row r="36" spans="1:15" s="8" customFormat="1" ht="15.75">
      <c r="A36" s="57">
        <v>18011100</v>
      </c>
      <c r="B36" s="57" t="s">
        <v>62</v>
      </c>
      <c r="C36" s="37">
        <f t="shared" si="4"/>
        <v>375</v>
      </c>
      <c r="D36" s="37">
        <v>375</v>
      </c>
      <c r="E36" s="37"/>
      <c r="F36" s="37"/>
      <c r="G36" s="37">
        <f t="shared" si="5"/>
        <v>113.3</v>
      </c>
      <c r="H36" s="37">
        <v>113.3</v>
      </c>
      <c r="I36" s="37"/>
      <c r="J36" s="37"/>
      <c r="K36" s="37">
        <f>G36/C36*100</f>
        <v>30.213333333333331</v>
      </c>
      <c r="L36" s="37">
        <f>H36/D36*100</f>
        <v>30.213333333333331</v>
      </c>
      <c r="M36" s="37"/>
      <c r="N36" s="37"/>
    </row>
    <row r="37" spans="1:15" s="13" customFormat="1" ht="15.75">
      <c r="A37" s="56">
        <v>18030000</v>
      </c>
      <c r="B37" s="56" t="s">
        <v>63</v>
      </c>
      <c r="C37" s="33">
        <f t="shared" si="4"/>
        <v>100</v>
      </c>
      <c r="D37" s="33">
        <v>100</v>
      </c>
      <c r="E37" s="33"/>
      <c r="F37" s="33"/>
      <c r="G37" s="33">
        <f t="shared" si="5"/>
        <v>0</v>
      </c>
      <c r="H37" s="33">
        <v>0</v>
      </c>
      <c r="I37" s="33"/>
      <c r="J37" s="33"/>
      <c r="K37" s="33">
        <f>G37/C37*100</f>
        <v>0</v>
      </c>
      <c r="L37" s="33">
        <f>H37/D37*100</f>
        <v>0</v>
      </c>
      <c r="M37" s="33"/>
      <c r="N37" s="33"/>
    </row>
    <row r="38" spans="1:15" s="13" customFormat="1" ht="15.75">
      <c r="A38" s="56">
        <v>18040000</v>
      </c>
      <c r="B38" s="56" t="s">
        <v>66</v>
      </c>
      <c r="C38" s="33"/>
      <c r="D38" s="33"/>
      <c r="E38" s="33"/>
      <c r="F38" s="33"/>
      <c r="G38" s="33">
        <f t="shared" si="5"/>
        <v>10.8</v>
      </c>
      <c r="H38" s="33">
        <v>10.8</v>
      </c>
      <c r="I38" s="33">
        <v>-0.9</v>
      </c>
      <c r="J38" s="33"/>
      <c r="K38" s="33"/>
      <c r="L38" s="33"/>
      <c r="M38" s="33"/>
      <c r="N38" s="33"/>
    </row>
    <row r="39" spans="1:15" s="13" customFormat="1" ht="15.75">
      <c r="A39" s="34">
        <v>18050000</v>
      </c>
      <c r="B39" s="31" t="s">
        <v>33</v>
      </c>
      <c r="C39" s="33">
        <f t="shared" si="1"/>
        <v>14500</v>
      </c>
      <c r="D39" s="33">
        <v>14500</v>
      </c>
      <c r="E39" s="33"/>
      <c r="F39" s="33"/>
      <c r="G39" s="33">
        <f t="shared" ref="G39:G50" si="6">H39+I39</f>
        <v>4186.2</v>
      </c>
      <c r="H39" s="33">
        <v>4186.2</v>
      </c>
      <c r="I39" s="33"/>
      <c r="J39" s="33"/>
      <c r="K39" s="33">
        <f t="shared" ref="K39:M54" si="7">G39/C39*100</f>
        <v>28.870344827586202</v>
      </c>
      <c r="L39" s="33">
        <f t="shared" si="7"/>
        <v>28.870344827586202</v>
      </c>
      <c r="M39" s="33"/>
      <c r="N39" s="33"/>
    </row>
    <row r="40" spans="1:15" s="13" customFormat="1" ht="15.75">
      <c r="A40" s="34">
        <v>19000000</v>
      </c>
      <c r="B40" s="31" t="s">
        <v>34</v>
      </c>
      <c r="C40" s="33">
        <f t="shared" si="1"/>
        <v>320</v>
      </c>
      <c r="D40" s="33">
        <f>D41</f>
        <v>320</v>
      </c>
      <c r="E40" s="33"/>
      <c r="F40" s="33"/>
      <c r="G40" s="33">
        <f t="shared" si="6"/>
        <v>63.5</v>
      </c>
      <c r="H40" s="33">
        <f>H41</f>
        <v>63.5</v>
      </c>
      <c r="I40" s="33"/>
      <c r="J40" s="33"/>
      <c r="K40" s="33">
        <f t="shared" si="7"/>
        <v>19.84375</v>
      </c>
      <c r="L40" s="33">
        <f t="shared" si="7"/>
        <v>19.84375</v>
      </c>
      <c r="M40" s="33"/>
      <c r="N40" s="33"/>
    </row>
    <row r="41" spans="1:15" s="8" customFormat="1" ht="15.75">
      <c r="A41" s="35">
        <v>19010000</v>
      </c>
      <c r="B41" s="36" t="s">
        <v>32</v>
      </c>
      <c r="C41" s="37">
        <f t="shared" si="1"/>
        <v>320</v>
      </c>
      <c r="D41" s="37">
        <v>320</v>
      </c>
      <c r="E41" s="37"/>
      <c r="F41" s="37"/>
      <c r="G41" s="37">
        <f t="shared" si="6"/>
        <v>63.5</v>
      </c>
      <c r="H41" s="37">
        <v>63.5</v>
      </c>
      <c r="I41" s="37"/>
      <c r="J41" s="37"/>
      <c r="K41" s="37">
        <f t="shared" si="7"/>
        <v>19.84375</v>
      </c>
      <c r="L41" s="37">
        <f t="shared" si="7"/>
        <v>19.84375</v>
      </c>
      <c r="M41" s="37"/>
      <c r="N41" s="33"/>
    </row>
    <row r="42" spans="1:15" s="8" customFormat="1" ht="15.75">
      <c r="A42" s="38">
        <v>20000000</v>
      </c>
      <c r="B42" s="40" t="s">
        <v>11</v>
      </c>
      <c r="C42" s="33">
        <f t="shared" si="1"/>
        <v>11504.2</v>
      </c>
      <c r="D42" s="33">
        <f>D43+D46+D51</f>
        <v>3532</v>
      </c>
      <c r="E42" s="33">
        <f>E43+E51+E56</f>
        <v>7972.2</v>
      </c>
      <c r="F42" s="33">
        <f>F43+F51+F56</f>
        <v>500</v>
      </c>
      <c r="G42" s="33">
        <f t="shared" si="6"/>
        <v>3263.1059999999998</v>
      </c>
      <c r="H42" s="33">
        <f>H43+H46+H51</f>
        <v>1513.5059999999999</v>
      </c>
      <c r="I42" s="33">
        <f>I43+I51+I56</f>
        <v>1749.6</v>
      </c>
      <c r="J42" s="33">
        <f>J43+J51+J56</f>
        <v>76.8</v>
      </c>
      <c r="K42" s="33">
        <f t="shared" si="7"/>
        <v>28.364475582830618</v>
      </c>
      <c r="L42" s="33">
        <f t="shared" si="7"/>
        <v>42.851245753114384</v>
      </c>
      <c r="M42" s="33">
        <f t="shared" si="7"/>
        <v>21.946263264845335</v>
      </c>
      <c r="N42" s="33">
        <f>J42/F42*100</f>
        <v>15.36</v>
      </c>
    </row>
    <row r="43" spans="1:15" s="8" customFormat="1" ht="15.75">
      <c r="A43" s="34">
        <v>21000000</v>
      </c>
      <c r="B43" s="41" t="s">
        <v>20</v>
      </c>
      <c r="C43" s="33">
        <f t="shared" si="1"/>
        <v>52</v>
      </c>
      <c r="D43" s="39">
        <f>D44+D45</f>
        <v>52</v>
      </c>
      <c r="E43" s="39"/>
      <c r="F43" s="39"/>
      <c r="G43" s="33">
        <f t="shared" si="6"/>
        <v>10.406000000000001</v>
      </c>
      <c r="H43" s="39">
        <f>H44+H45</f>
        <v>10.406000000000001</v>
      </c>
      <c r="I43" s="39"/>
      <c r="J43" s="39"/>
      <c r="K43" s="33">
        <f t="shared" si="7"/>
        <v>20.011538461538464</v>
      </c>
      <c r="L43" s="33">
        <f t="shared" si="7"/>
        <v>20.011538461538464</v>
      </c>
      <c r="M43" s="33"/>
      <c r="N43" s="33"/>
    </row>
    <row r="44" spans="1:15" s="8" customFormat="1" ht="31.5">
      <c r="A44" s="42">
        <v>21010300</v>
      </c>
      <c r="B44" s="43" t="s">
        <v>28</v>
      </c>
      <c r="C44" s="37">
        <f t="shared" si="1"/>
        <v>12</v>
      </c>
      <c r="D44" s="37">
        <v>12</v>
      </c>
      <c r="E44" s="37"/>
      <c r="F44" s="37"/>
      <c r="G44" s="37">
        <f t="shared" si="6"/>
        <v>6.0000000000000001E-3</v>
      </c>
      <c r="H44" s="37">
        <v>6.0000000000000001E-3</v>
      </c>
      <c r="I44" s="37"/>
      <c r="J44" s="37"/>
      <c r="K44" s="37">
        <f t="shared" si="7"/>
        <v>0.05</v>
      </c>
      <c r="L44" s="37">
        <f t="shared" si="7"/>
        <v>0.05</v>
      </c>
      <c r="M44" s="33"/>
      <c r="N44" s="33"/>
    </row>
    <row r="45" spans="1:15" s="8" customFormat="1" ht="15.75">
      <c r="A45" s="35">
        <v>21081100</v>
      </c>
      <c r="B45" s="36" t="s">
        <v>13</v>
      </c>
      <c r="C45" s="37">
        <f t="shared" si="1"/>
        <v>40</v>
      </c>
      <c r="D45" s="37">
        <v>40</v>
      </c>
      <c r="E45" s="37"/>
      <c r="F45" s="37"/>
      <c r="G45" s="37">
        <f t="shared" si="6"/>
        <v>10.4</v>
      </c>
      <c r="H45" s="37">
        <v>10.4</v>
      </c>
      <c r="I45" s="37"/>
      <c r="J45" s="37"/>
      <c r="K45" s="37">
        <f t="shared" si="7"/>
        <v>26</v>
      </c>
      <c r="L45" s="37">
        <f t="shared" si="7"/>
        <v>26</v>
      </c>
      <c r="M45" s="33"/>
      <c r="N45" s="33"/>
      <c r="O45" s="12"/>
    </row>
    <row r="46" spans="1:15" s="8" customFormat="1" ht="31.5">
      <c r="A46" s="34">
        <v>22000000</v>
      </c>
      <c r="B46" s="31" t="s">
        <v>19</v>
      </c>
      <c r="C46" s="33">
        <f t="shared" si="1"/>
        <v>3050</v>
      </c>
      <c r="D46" s="33">
        <f>D47+D49+D50</f>
        <v>3050</v>
      </c>
      <c r="E46" s="33"/>
      <c r="F46" s="33"/>
      <c r="G46" s="33">
        <f t="shared" si="6"/>
        <v>1036.5999999999999</v>
      </c>
      <c r="H46" s="33">
        <f>H47+H49+H50</f>
        <v>1036.5999999999999</v>
      </c>
      <c r="I46" s="33"/>
      <c r="J46" s="33"/>
      <c r="K46" s="33">
        <f t="shared" si="7"/>
        <v>33.98688524590164</v>
      </c>
      <c r="L46" s="33">
        <f t="shared" si="7"/>
        <v>33.98688524590164</v>
      </c>
      <c r="M46" s="33"/>
      <c r="N46" s="33"/>
      <c r="O46" s="12"/>
    </row>
    <row r="47" spans="1:15" s="13" customFormat="1" ht="15.75">
      <c r="A47" s="34">
        <v>22010000</v>
      </c>
      <c r="B47" s="34" t="s">
        <v>39</v>
      </c>
      <c r="C47" s="33">
        <f t="shared" si="1"/>
        <v>200</v>
      </c>
      <c r="D47" s="33">
        <f>D48</f>
        <v>200</v>
      </c>
      <c r="E47" s="33"/>
      <c r="F47" s="33"/>
      <c r="G47" s="33">
        <f t="shared" si="6"/>
        <v>362.2</v>
      </c>
      <c r="H47" s="33">
        <f>H48</f>
        <v>362.2</v>
      </c>
      <c r="I47" s="33"/>
      <c r="J47" s="33"/>
      <c r="K47" s="33">
        <f t="shared" si="7"/>
        <v>181.1</v>
      </c>
      <c r="L47" s="33">
        <f t="shared" si="7"/>
        <v>181.1</v>
      </c>
      <c r="M47" s="33"/>
      <c r="N47" s="33"/>
    </row>
    <row r="48" spans="1:15" s="8" customFormat="1" ht="15.75">
      <c r="A48" s="35">
        <v>22012500</v>
      </c>
      <c r="B48" s="36" t="s">
        <v>67</v>
      </c>
      <c r="C48" s="37">
        <f t="shared" si="1"/>
        <v>200</v>
      </c>
      <c r="D48" s="37">
        <v>200</v>
      </c>
      <c r="E48" s="37"/>
      <c r="F48" s="37"/>
      <c r="G48" s="37">
        <f t="shared" si="6"/>
        <v>362.2</v>
      </c>
      <c r="H48" s="37">
        <v>362.2</v>
      </c>
      <c r="I48" s="37"/>
      <c r="J48" s="37"/>
      <c r="K48" s="37">
        <f t="shared" si="7"/>
        <v>181.1</v>
      </c>
      <c r="L48" s="37">
        <f t="shared" si="7"/>
        <v>181.1</v>
      </c>
      <c r="M48" s="33"/>
      <c r="N48" s="33"/>
    </row>
    <row r="49" spans="1:14" s="29" customFormat="1" ht="31.5">
      <c r="A49" s="34">
        <v>22080400</v>
      </c>
      <c r="B49" s="31" t="s">
        <v>46</v>
      </c>
      <c r="C49" s="33">
        <f t="shared" si="1"/>
        <v>1450</v>
      </c>
      <c r="D49" s="33">
        <v>1450</v>
      </c>
      <c r="E49" s="33"/>
      <c r="F49" s="33"/>
      <c r="G49" s="33">
        <f t="shared" si="6"/>
        <v>435.3</v>
      </c>
      <c r="H49" s="33">
        <v>435.3</v>
      </c>
      <c r="I49" s="33"/>
      <c r="J49" s="33"/>
      <c r="K49" s="33">
        <f t="shared" si="7"/>
        <v>30.020689655172418</v>
      </c>
      <c r="L49" s="33">
        <f t="shared" si="7"/>
        <v>30.020689655172418</v>
      </c>
      <c r="M49" s="33"/>
      <c r="N49" s="33"/>
    </row>
    <row r="50" spans="1:14" s="29" customFormat="1" ht="15.75">
      <c r="A50" s="34">
        <v>22090000</v>
      </c>
      <c r="B50" s="34" t="s">
        <v>12</v>
      </c>
      <c r="C50" s="33">
        <f t="shared" si="1"/>
        <v>1400</v>
      </c>
      <c r="D50" s="33">
        <v>1400</v>
      </c>
      <c r="E50" s="33"/>
      <c r="F50" s="33"/>
      <c r="G50" s="33">
        <f t="shared" si="6"/>
        <v>239.1</v>
      </c>
      <c r="H50" s="33">
        <v>239.1</v>
      </c>
      <c r="I50" s="33"/>
      <c r="J50" s="33"/>
      <c r="K50" s="33">
        <f t="shared" si="7"/>
        <v>17.078571428571429</v>
      </c>
      <c r="L50" s="33">
        <f t="shared" si="7"/>
        <v>17.078571428571429</v>
      </c>
      <c r="M50" s="33"/>
      <c r="N50" s="33"/>
    </row>
    <row r="51" spans="1:14" s="8" customFormat="1" ht="15.75">
      <c r="A51" s="34">
        <v>24000000</v>
      </c>
      <c r="B51" s="34" t="s">
        <v>14</v>
      </c>
      <c r="C51" s="33">
        <f>C52+C55</f>
        <v>1160</v>
      </c>
      <c r="D51" s="33">
        <f>D52</f>
        <v>430</v>
      </c>
      <c r="E51" s="33">
        <f>E52+E55</f>
        <v>730</v>
      </c>
      <c r="F51" s="33">
        <f>F52+F55</f>
        <v>500</v>
      </c>
      <c r="G51" s="33">
        <f>G52+G55</f>
        <v>631.59999999999991</v>
      </c>
      <c r="H51" s="33">
        <f>H52</f>
        <v>466.5</v>
      </c>
      <c r="I51" s="33">
        <f>I52+I55</f>
        <v>165.1</v>
      </c>
      <c r="J51" s="33">
        <f>J52+J55</f>
        <v>76.8</v>
      </c>
      <c r="K51" s="33">
        <f t="shared" si="7"/>
        <v>54.448275862068961</v>
      </c>
      <c r="L51" s="33">
        <f t="shared" si="7"/>
        <v>108.48837209302327</v>
      </c>
      <c r="M51" s="33">
        <f t="shared" si="7"/>
        <v>22.616438356164384</v>
      </c>
      <c r="N51" s="33">
        <f>J51/F51*100</f>
        <v>15.36</v>
      </c>
    </row>
    <row r="52" spans="1:14" s="8" customFormat="1" ht="15.75">
      <c r="A52" s="34">
        <v>24060000</v>
      </c>
      <c r="B52" s="34" t="s">
        <v>1</v>
      </c>
      <c r="C52" s="33">
        <f t="shared" si="1"/>
        <v>660</v>
      </c>
      <c r="D52" s="33">
        <f>D53+D54</f>
        <v>430</v>
      </c>
      <c r="E52" s="33">
        <f>E53+E54</f>
        <v>230</v>
      </c>
      <c r="F52" s="33"/>
      <c r="G52" s="33">
        <f t="shared" ref="G52:G61" si="8">H52+I52</f>
        <v>554.79999999999995</v>
      </c>
      <c r="H52" s="33">
        <f>H53+H54</f>
        <v>466.5</v>
      </c>
      <c r="I52" s="33">
        <f>I53+I54</f>
        <v>88.3</v>
      </c>
      <c r="J52" s="33"/>
      <c r="K52" s="33">
        <f t="shared" si="7"/>
        <v>84.060606060606062</v>
      </c>
      <c r="L52" s="33">
        <f t="shared" si="7"/>
        <v>108.48837209302327</v>
      </c>
      <c r="M52" s="33">
        <f t="shared" si="7"/>
        <v>38.391304347826086</v>
      </c>
      <c r="N52" s="33"/>
    </row>
    <row r="53" spans="1:14" s="8" customFormat="1" ht="15.75">
      <c r="A53" s="35">
        <v>24060300</v>
      </c>
      <c r="B53" s="35" t="s">
        <v>1</v>
      </c>
      <c r="C53" s="37">
        <f t="shared" si="1"/>
        <v>430</v>
      </c>
      <c r="D53" s="37">
        <v>430</v>
      </c>
      <c r="E53" s="37"/>
      <c r="F53" s="37"/>
      <c r="G53" s="37">
        <f t="shared" si="8"/>
        <v>466.5</v>
      </c>
      <c r="H53" s="37">
        <v>466.5</v>
      </c>
      <c r="I53" s="37"/>
      <c r="J53" s="37"/>
      <c r="K53" s="37">
        <f t="shared" si="7"/>
        <v>108.48837209302327</v>
      </c>
      <c r="L53" s="37">
        <f t="shared" si="7"/>
        <v>108.48837209302327</v>
      </c>
      <c r="M53" s="33"/>
      <c r="N53" s="33"/>
    </row>
    <row r="54" spans="1:14" s="12" customFormat="1" ht="31.5">
      <c r="A54" s="35">
        <v>24062100</v>
      </c>
      <c r="B54" s="36" t="s">
        <v>26</v>
      </c>
      <c r="C54" s="37">
        <f t="shared" si="1"/>
        <v>230</v>
      </c>
      <c r="D54" s="37"/>
      <c r="E54" s="37">
        <v>230</v>
      </c>
      <c r="F54" s="37"/>
      <c r="G54" s="37">
        <f t="shared" si="8"/>
        <v>88.3</v>
      </c>
      <c r="H54" s="37"/>
      <c r="I54" s="37">
        <v>88.3</v>
      </c>
      <c r="J54" s="37"/>
      <c r="K54" s="37">
        <f t="shared" si="7"/>
        <v>38.391304347826086</v>
      </c>
      <c r="L54" s="37"/>
      <c r="M54" s="37">
        <f t="shared" si="7"/>
        <v>38.391304347826086</v>
      </c>
      <c r="N54" s="33"/>
    </row>
    <row r="55" spans="1:14" s="12" customFormat="1" ht="31.5">
      <c r="A55" s="34">
        <v>24170000</v>
      </c>
      <c r="B55" s="31" t="s">
        <v>40</v>
      </c>
      <c r="C55" s="37">
        <f t="shared" si="1"/>
        <v>500</v>
      </c>
      <c r="D55" s="37"/>
      <c r="E55" s="37">
        <v>500</v>
      </c>
      <c r="F55" s="37">
        <v>500</v>
      </c>
      <c r="G55" s="37">
        <f t="shared" si="8"/>
        <v>76.8</v>
      </c>
      <c r="H55" s="37"/>
      <c r="I55" s="37">
        <v>76.8</v>
      </c>
      <c r="J55" s="37">
        <v>76.8</v>
      </c>
      <c r="K55" s="37">
        <f>G55/C55*100</f>
        <v>15.36</v>
      </c>
      <c r="L55" s="37"/>
      <c r="M55" s="37">
        <f>I55/E55*100</f>
        <v>15.36</v>
      </c>
      <c r="N55" s="37">
        <f>J55/F55*100</f>
        <v>15.36</v>
      </c>
    </row>
    <row r="56" spans="1:14" s="8" customFormat="1" ht="15.75">
      <c r="A56" s="34">
        <v>25000000</v>
      </c>
      <c r="B56" s="31" t="s">
        <v>0</v>
      </c>
      <c r="C56" s="33">
        <f t="shared" si="1"/>
        <v>7242.2</v>
      </c>
      <c r="D56" s="33"/>
      <c r="E56" s="33">
        <v>7242.2</v>
      </c>
      <c r="F56" s="33"/>
      <c r="G56" s="33">
        <f t="shared" si="8"/>
        <v>1584.5</v>
      </c>
      <c r="H56" s="33"/>
      <c r="I56" s="33">
        <v>1584.5</v>
      </c>
      <c r="J56" s="33"/>
      <c r="K56" s="33">
        <f>G56/C56*100</f>
        <v>21.878710888956395</v>
      </c>
      <c r="L56" s="33"/>
      <c r="M56" s="33">
        <f>I56/E56*100</f>
        <v>21.878710888956395</v>
      </c>
      <c r="N56" s="33"/>
    </row>
    <row r="57" spans="1:14" s="8" customFormat="1" ht="15.75">
      <c r="A57" s="31">
        <v>30000000</v>
      </c>
      <c r="B57" s="44" t="s">
        <v>2</v>
      </c>
      <c r="C57" s="33">
        <f t="shared" si="1"/>
        <v>391.2</v>
      </c>
      <c r="D57" s="33">
        <f>D58+D59+D60</f>
        <v>10</v>
      </c>
      <c r="E57" s="33">
        <f>E58+E59+E60</f>
        <v>381.2</v>
      </c>
      <c r="F57" s="33">
        <f>F58+F59+F60</f>
        <v>381.2</v>
      </c>
      <c r="G57" s="33">
        <f t="shared" si="8"/>
        <v>126.82124999999999</v>
      </c>
      <c r="H57" s="33">
        <f>H58+H59+H60</f>
        <v>5</v>
      </c>
      <c r="I57" s="33">
        <f>I58+I59+I60</f>
        <v>121.82124999999999</v>
      </c>
      <c r="J57" s="33">
        <f>J58+J59+J60</f>
        <v>121.82124999999999</v>
      </c>
      <c r="K57" s="33">
        <f>G57/C57*100</f>
        <v>32.418519938650306</v>
      </c>
      <c r="L57" s="33">
        <f>H57/D57*100</f>
        <v>50</v>
      </c>
      <c r="M57" s="33">
        <f>I57/E57*100</f>
        <v>31.957305876180481</v>
      </c>
      <c r="N57" s="33">
        <f>J57/F57*100</f>
        <v>31.957305876180481</v>
      </c>
    </row>
    <row r="58" spans="1:14" s="12" customFormat="1" ht="47.25">
      <c r="A58" s="36">
        <v>31010200</v>
      </c>
      <c r="B58" s="36" t="s">
        <v>29</v>
      </c>
      <c r="C58" s="37">
        <f t="shared" si="1"/>
        <v>10</v>
      </c>
      <c r="D58" s="37">
        <v>10</v>
      </c>
      <c r="E58" s="37"/>
      <c r="F58" s="37"/>
      <c r="G58" s="37">
        <f t="shared" si="8"/>
        <v>5</v>
      </c>
      <c r="H58" s="37">
        <v>5</v>
      </c>
      <c r="I58" s="37"/>
      <c r="J58" s="37"/>
      <c r="K58" s="37">
        <f>G58/C58*100</f>
        <v>50</v>
      </c>
      <c r="L58" s="37">
        <f>H58/D58*100</f>
        <v>50</v>
      </c>
      <c r="M58" s="37"/>
      <c r="N58" s="37"/>
    </row>
    <row r="59" spans="1:14" s="12" customFormat="1" ht="31.5">
      <c r="A59" s="35">
        <v>31030000</v>
      </c>
      <c r="B59" s="36" t="s">
        <v>30</v>
      </c>
      <c r="C59" s="37">
        <f t="shared" si="1"/>
        <v>0</v>
      </c>
      <c r="D59" s="37"/>
      <c r="E59" s="37">
        <v>0</v>
      </c>
      <c r="F59" s="37">
        <v>0</v>
      </c>
      <c r="G59" s="37">
        <f t="shared" si="8"/>
        <v>2.1250000000000002E-2</v>
      </c>
      <c r="H59" s="37"/>
      <c r="I59" s="37">
        <v>2.1250000000000002E-2</v>
      </c>
      <c r="J59" s="37">
        <v>2.1250000000000002E-2</v>
      </c>
      <c r="K59" s="37"/>
      <c r="L59" s="37"/>
      <c r="M59" s="37"/>
      <c r="N59" s="37"/>
    </row>
    <row r="60" spans="1:14" s="12" customFormat="1" ht="31.5">
      <c r="A60" s="35">
        <v>33010000</v>
      </c>
      <c r="B60" s="36" t="s">
        <v>31</v>
      </c>
      <c r="C60" s="37">
        <f t="shared" si="1"/>
        <v>381.2</v>
      </c>
      <c r="D60" s="37"/>
      <c r="E60" s="37">
        <v>381.2</v>
      </c>
      <c r="F60" s="37">
        <v>381.2</v>
      </c>
      <c r="G60" s="37">
        <f t="shared" si="8"/>
        <v>121.8</v>
      </c>
      <c r="H60" s="37"/>
      <c r="I60" s="37">
        <v>121.8</v>
      </c>
      <c r="J60" s="37">
        <v>121.8</v>
      </c>
      <c r="K60" s="37">
        <f t="shared" ref="K60:L75" si="9">G60/C60*100</f>
        <v>31.951731374606506</v>
      </c>
      <c r="L60" s="37"/>
      <c r="M60" s="37">
        <f>I60/E60*100</f>
        <v>31.951731374606506</v>
      </c>
      <c r="N60" s="37">
        <f>J60/F60*100</f>
        <v>31.951731374606506</v>
      </c>
    </row>
    <row r="61" spans="1:14" s="29" customFormat="1" ht="15.75">
      <c r="A61" s="31">
        <v>50000000</v>
      </c>
      <c r="B61" s="44" t="s">
        <v>15</v>
      </c>
      <c r="C61" s="33">
        <f t="shared" si="1"/>
        <v>5</v>
      </c>
      <c r="D61" s="33"/>
      <c r="E61" s="33">
        <f>E63</f>
        <v>5</v>
      </c>
      <c r="F61" s="33"/>
      <c r="G61" s="33">
        <f t="shared" si="8"/>
        <v>0.5</v>
      </c>
      <c r="H61" s="33"/>
      <c r="I61" s="33">
        <f>I63</f>
        <v>0.5</v>
      </c>
      <c r="J61" s="33"/>
      <c r="K61" s="33">
        <f t="shared" si="9"/>
        <v>10</v>
      </c>
      <c r="L61" s="33"/>
      <c r="M61" s="33">
        <f>I61/E61*100</f>
        <v>10</v>
      </c>
      <c r="N61" s="33"/>
    </row>
    <row r="62" spans="1:14" s="29" customFormat="1" ht="15.75">
      <c r="A62" s="31">
        <v>50100000</v>
      </c>
      <c r="B62" s="31" t="s">
        <v>37</v>
      </c>
      <c r="C62" s="33">
        <f>E62</f>
        <v>5</v>
      </c>
      <c r="D62" s="33"/>
      <c r="E62" s="33">
        <f>E63</f>
        <v>5</v>
      </c>
      <c r="F62" s="33"/>
      <c r="G62" s="33">
        <f>I62</f>
        <v>0.5</v>
      </c>
      <c r="H62" s="33"/>
      <c r="I62" s="33">
        <f>I63</f>
        <v>0.5</v>
      </c>
      <c r="J62" s="33"/>
      <c r="K62" s="33">
        <f t="shared" si="9"/>
        <v>10</v>
      </c>
      <c r="L62" s="33"/>
      <c r="M62" s="33">
        <f>I62/E62*100</f>
        <v>10</v>
      </c>
      <c r="N62" s="33"/>
    </row>
    <row r="63" spans="1:14" s="12" customFormat="1" ht="31.5">
      <c r="A63" s="35">
        <v>50110000</v>
      </c>
      <c r="B63" s="36" t="s">
        <v>16</v>
      </c>
      <c r="C63" s="37">
        <f t="shared" si="1"/>
        <v>5</v>
      </c>
      <c r="D63" s="37"/>
      <c r="E63" s="37">
        <v>5</v>
      </c>
      <c r="F63" s="37"/>
      <c r="G63" s="37">
        <f>H63+I63</f>
        <v>0.5</v>
      </c>
      <c r="H63" s="37"/>
      <c r="I63" s="37">
        <v>0.5</v>
      </c>
      <c r="J63" s="37"/>
      <c r="K63" s="49">
        <f t="shared" si="9"/>
        <v>10</v>
      </c>
      <c r="L63" s="37"/>
      <c r="M63" s="37">
        <f>I63/E63*100</f>
        <v>10</v>
      </c>
      <c r="N63" s="33"/>
    </row>
    <row r="64" spans="1:14" s="12" customFormat="1" ht="15.75">
      <c r="A64" s="34"/>
      <c r="B64" s="32" t="s">
        <v>3</v>
      </c>
      <c r="C64" s="33">
        <f t="shared" si="1"/>
        <v>223495.4</v>
      </c>
      <c r="D64" s="33">
        <f>D13+D42+D57</f>
        <v>215137</v>
      </c>
      <c r="E64" s="33">
        <f>E13+E42+E57+E61</f>
        <v>8358.4</v>
      </c>
      <c r="F64" s="33">
        <f>F13+F42+F57+F61</f>
        <v>881.2</v>
      </c>
      <c r="G64" s="33">
        <f>H64+I64</f>
        <v>59763.627249999998</v>
      </c>
      <c r="H64" s="33">
        <f>H13+H42+H57</f>
        <v>57892.606</v>
      </c>
      <c r="I64" s="33">
        <f>I13+I42+I57+I61</f>
        <v>1871.0212499999998</v>
      </c>
      <c r="J64" s="33">
        <f>J13+J42+J57+J61</f>
        <v>198.62124999999997</v>
      </c>
      <c r="K64" s="33">
        <f t="shared" si="9"/>
        <v>26.740428326489045</v>
      </c>
      <c r="L64" s="33">
        <f t="shared" si="9"/>
        <v>26.909646411356487</v>
      </c>
      <c r="M64" s="33">
        <f>I64/E64*100</f>
        <v>22.384921157159262</v>
      </c>
      <c r="N64" s="33">
        <f>J64/F64*100</f>
        <v>22.539860417612342</v>
      </c>
    </row>
    <row r="65" spans="1:22" s="12" customFormat="1" ht="15.75">
      <c r="A65" s="31">
        <v>40000000</v>
      </c>
      <c r="B65" s="44" t="s">
        <v>17</v>
      </c>
      <c r="C65" s="51">
        <f t="shared" si="1"/>
        <v>139656.45199999999</v>
      </c>
      <c r="D65" s="51">
        <f>D66</f>
        <v>139656.45199999999</v>
      </c>
      <c r="E65" s="51"/>
      <c r="F65" s="51"/>
      <c r="G65" s="51">
        <f>H65+I65</f>
        <v>29462.001939999998</v>
      </c>
      <c r="H65" s="51">
        <f>H66</f>
        <v>29462.001939999998</v>
      </c>
      <c r="I65" s="51"/>
      <c r="J65" s="51"/>
      <c r="K65" s="33">
        <f t="shared" si="9"/>
        <v>21.096055010763127</v>
      </c>
      <c r="L65" s="33">
        <f t="shared" si="9"/>
        <v>21.096055010763127</v>
      </c>
      <c r="M65" s="33"/>
      <c r="N65" s="33"/>
    </row>
    <row r="66" spans="1:22" s="12" customFormat="1" ht="15.75">
      <c r="A66" s="34">
        <v>41000000</v>
      </c>
      <c r="B66" s="31" t="s">
        <v>4</v>
      </c>
      <c r="C66" s="51">
        <f t="shared" si="1"/>
        <v>139656.45199999999</v>
      </c>
      <c r="D66" s="51">
        <f>D67</f>
        <v>139656.45199999999</v>
      </c>
      <c r="E66" s="51"/>
      <c r="F66" s="51"/>
      <c r="G66" s="51">
        <f>H66+I66</f>
        <v>29462.001939999998</v>
      </c>
      <c r="H66" s="51">
        <f>H67</f>
        <v>29462.001939999998</v>
      </c>
      <c r="I66" s="51"/>
      <c r="J66" s="51"/>
      <c r="K66" s="33">
        <f t="shared" si="9"/>
        <v>21.096055010763127</v>
      </c>
      <c r="L66" s="33">
        <f t="shared" si="9"/>
        <v>21.096055010763127</v>
      </c>
      <c r="M66" s="33"/>
      <c r="N66" s="33"/>
    </row>
    <row r="67" spans="1:22" s="12" customFormat="1" ht="15.75">
      <c r="A67" s="38">
        <v>41030000</v>
      </c>
      <c r="B67" s="11" t="s">
        <v>38</v>
      </c>
      <c r="C67" s="51">
        <f>D67+E67</f>
        <v>139656.45199999999</v>
      </c>
      <c r="D67" s="51">
        <f>SUM(D68:D74)</f>
        <v>139656.45199999999</v>
      </c>
      <c r="E67" s="51"/>
      <c r="F67" s="51"/>
      <c r="G67" s="51">
        <f>SUM(G68:G74)</f>
        <v>29462.001939999998</v>
      </c>
      <c r="H67" s="51">
        <f>SUM(H68:H74)</f>
        <v>29462.001939999998</v>
      </c>
      <c r="I67" s="51"/>
      <c r="J67" s="51"/>
      <c r="K67" s="33">
        <f t="shared" si="9"/>
        <v>21.096055010763127</v>
      </c>
      <c r="L67" s="33">
        <f t="shared" si="9"/>
        <v>21.096055010763127</v>
      </c>
      <c r="M67" s="33"/>
      <c r="N67" s="33"/>
    </row>
    <row r="68" spans="1:22" s="12" customFormat="1" ht="63">
      <c r="A68" s="35">
        <v>41030600</v>
      </c>
      <c r="B68" s="36" t="s">
        <v>70</v>
      </c>
      <c r="C68" s="45">
        <f>D68+E68</f>
        <v>49746.974000000002</v>
      </c>
      <c r="D68" s="45">
        <v>49746.974000000002</v>
      </c>
      <c r="E68" s="45"/>
      <c r="F68" s="45"/>
      <c r="G68" s="45">
        <f>H68+I68</f>
        <v>13627.078369999999</v>
      </c>
      <c r="H68" s="45">
        <v>13627.078369999999</v>
      </c>
      <c r="I68" s="45"/>
      <c r="J68" s="45"/>
      <c r="K68" s="37">
        <f t="shared" si="9"/>
        <v>27.392778443167217</v>
      </c>
      <c r="L68" s="37">
        <f t="shared" si="9"/>
        <v>27.392778443167217</v>
      </c>
      <c r="M68" s="33"/>
      <c r="N68" s="33"/>
    </row>
    <row r="69" spans="1:22" s="12" customFormat="1" ht="63">
      <c r="A69" s="35">
        <v>41030800</v>
      </c>
      <c r="B69" s="46" t="s">
        <v>71</v>
      </c>
      <c r="C69" s="45">
        <f t="shared" si="1"/>
        <v>30029.5</v>
      </c>
      <c r="D69" s="52">
        <v>30029.5</v>
      </c>
      <c r="E69" s="52"/>
      <c r="F69" s="52"/>
      <c r="G69" s="45">
        <f>H69+I69</f>
        <v>2441.63276</v>
      </c>
      <c r="H69" s="52">
        <v>2441.63276</v>
      </c>
      <c r="I69" s="52"/>
      <c r="J69" s="52"/>
      <c r="K69" s="37">
        <f t="shared" si="9"/>
        <v>8.130780599077573</v>
      </c>
      <c r="L69" s="37">
        <f t="shared" si="9"/>
        <v>8.130780599077573</v>
      </c>
      <c r="M69" s="33"/>
      <c r="N69" s="33"/>
    </row>
    <row r="70" spans="1:22" s="12" customFormat="1" ht="171.75" customHeight="1">
      <c r="A70" s="35">
        <v>41030900</v>
      </c>
      <c r="B70" s="47" t="s">
        <v>72</v>
      </c>
      <c r="C70" s="45">
        <f t="shared" si="1"/>
        <v>2214.5</v>
      </c>
      <c r="D70" s="52">
        <v>2214.5</v>
      </c>
      <c r="E70" s="52"/>
      <c r="F70" s="52"/>
      <c r="G70" s="45">
        <f>H70+I70</f>
        <v>181.45004</v>
      </c>
      <c r="H70" s="52">
        <v>181.45004</v>
      </c>
      <c r="I70" s="52"/>
      <c r="J70" s="52"/>
      <c r="K70" s="37">
        <f t="shared" si="9"/>
        <v>8.1937249943553851</v>
      </c>
      <c r="L70" s="37">
        <f t="shared" si="9"/>
        <v>8.1937249943553851</v>
      </c>
      <c r="M70" s="33"/>
      <c r="N70" s="33"/>
    </row>
    <row r="71" spans="1:22" s="12" customFormat="1" ht="51.75" customHeight="1">
      <c r="A71" s="48">
        <v>41031000</v>
      </c>
      <c r="B71" s="36" t="s">
        <v>73</v>
      </c>
      <c r="C71" s="45">
        <f t="shared" si="1"/>
        <v>34.366</v>
      </c>
      <c r="D71" s="45">
        <v>34.366</v>
      </c>
      <c r="E71" s="45"/>
      <c r="F71" s="45"/>
      <c r="G71" s="45">
        <f>H71+I71</f>
        <v>10.339869999999999</v>
      </c>
      <c r="H71" s="45">
        <v>10.339869999999999</v>
      </c>
      <c r="I71" s="45"/>
      <c r="J71" s="45"/>
      <c r="K71" s="37">
        <f t="shared" si="9"/>
        <v>30.08749927253681</v>
      </c>
      <c r="L71" s="37">
        <f t="shared" si="9"/>
        <v>30.08749927253681</v>
      </c>
      <c r="M71" s="33"/>
      <c r="N71" s="33"/>
      <c r="O71" s="30"/>
      <c r="P71" s="30"/>
      <c r="Q71" s="30"/>
      <c r="R71" s="30"/>
      <c r="S71" s="30"/>
      <c r="T71" s="30"/>
      <c r="U71" s="30"/>
      <c r="V71" s="30"/>
    </row>
    <row r="72" spans="1:22" s="12" customFormat="1" ht="28.5" customHeight="1">
      <c r="A72" s="48">
        <v>41033900</v>
      </c>
      <c r="B72" s="36" t="s">
        <v>68</v>
      </c>
      <c r="C72" s="45">
        <f>D72</f>
        <v>57225.1</v>
      </c>
      <c r="D72" s="45">
        <v>57225.1</v>
      </c>
      <c r="E72" s="45"/>
      <c r="F72" s="45"/>
      <c r="G72" s="45">
        <f>H72</f>
        <v>13140.3</v>
      </c>
      <c r="H72" s="45">
        <v>13140.3</v>
      </c>
      <c r="I72" s="45"/>
      <c r="J72" s="45"/>
      <c r="K72" s="37">
        <f t="shared" si="9"/>
        <v>22.962476256048483</v>
      </c>
      <c r="L72" s="37">
        <f t="shared" si="9"/>
        <v>22.962476256048483</v>
      </c>
      <c r="M72" s="37"/>
      <c r="N72" s="33"/>
      <c r="O72" s="30"/>
      <c r="P72" s="30"/>
      <c r="Q72" s="30"/>
      <c r="R72" s="30"/>
      <c r="S72" s="30"/>
      <c r="T72" s="30"/>
      <c r="U72" s="30"/>
      <c r="V72" s="30"/>
    </row>
    <row r="73" spans="1:22" s="12" customFormat="1" ht="84" customHeight="1">
      <c r="A73" s="48">
        <v>41035800</v>
      </c>
      <c r="B73" s="36" t="s">
        <v>74</v>
      </c>
      <c r="C73" s="45">
        <f>D73</f>
        <v>212.71199999999999</v>
      </c>
      <c r="D73" s="45">
        <v>212.71199999999999</v>
      </c>
      <c r="E73" s="45"/>
      <c r="F73" s="45"/>
      <c r="G73" s="45">
        <f>H73</f>
        <v>61.200899999999997</v>
      </c>
      <c r="H73" s="45">
        <v>61.200899999999997</v>
      </c>
      <c r="I73" s="45"/>
      <c r="J73" s="45"/>
      <c r="K73" s="37">
        <f t="shared" si="9"/>
        <v>28.771719508067246</v>
      </c>
      <c r="L73" s="37">
        <f t="shared" si="9"/>
        <v>28.771719508067246</v>
      </c>
      <c r="M73" s="37"/>
      <c r="N73" s="33"/>
      <c r="O73" s="30"/>
      <c r="P73" s="30"/>
      <c r="Q73" s="30"/>
      <c r="R73" s="30"/>
      <c r="S73" s="30"/>
      <c r="T73" s="30"/>
      <c r="U73" s="30"/>
      <c r="V73" s="30"/>
    </row>
    <row r="74" spans="1:22" s="12" customFormat="1" ht="52.5" customHeight="1">
      <c r="A74" s="48">
        <v>41039700</v>
      </c>
      <c r="B74" s="36" t="s">
        <v>69</v>
      </c>
      <c r="C74" s="45">
        <f>D74+E74</f>
        <v>193.3</v>
      </c>
      <c r="D74" s="45">
        <v>193.3</v>
      </c>
      <c r="E74" s="45"/>
      <c r="F74" s="45"/>
      <c r="G74" s="45">
        <f>H74+I74</f>
        <v>0</v>
      </c>
      <c r="H74" s="45">
        <v>0</v>
      </c>
      <c r="I74" s="45"/>
      <c r="J74" s="45"/>
      <c r="K74" s="37">
        <f t="shared" si="9"/>
        <v>0</v>
      </c>
      <c r="L74" s="37">
        <f t="shared" si="9"/>
        <v>0</v>
      </c>
      <c r="M74" s="37"/>
      <c r="N74" s="33"/>
      <c r="O74" s="30"/>
      <c r="P74" s="30"/>
      <c r="Q74" s="30"/>
      <c r="R74" s="30"/>
      <c r="S74" s="30"/>
      <c r="T74" s="30"/>
      <c r="U74" s="30"/>
      <c r="V74" s="30"/>
    </row>
    <row r="75" spans="1:22" s="12" customFormat="1" ht="20.25" customHeight="1">
      <c r="A75" s="67" t="s">
        <v>3</v>
      </c>
      <c r="B75" s="68"/>
      <c r="C75" s="33">
        <f t="shared" si="1"/>
        <v>363151.85200000001</v>
      </c>
      <c r="D75" s="33">
        <f>D64+D65</f>
        <v>354793.45199999999</v>
      </c>
      <c r="E75" s="33">
        <f>E64+E65</f>
        <v>8358.4</v>
      </c>
      <c r="F75" s="33">
        <f>F64+F65</f>
        <v>881.2</v>
      </c>
      <c r="G75" s="33">
        <f>H75+I75</f>
        <v>89225.629190000007</v>
      </c>
      <c r="H75" s="33">
        <f>H64+H65</f>
        <v>87354.607940000002</v>
      </c>
      <c r="I75" s="33">
        <f>I64+I65</f>
        <v>1871.0212499999998</v>
      </c>
      <c r="J75" s="33">
        <f>J64+J65</f>
        <v>198.62124999999997</v>
      </c>
      <c r="K75" s="33">
        <f t="shared" si="9"/>
        <v>24.569784980746842</v>
      </c>
      <c r="L75" s="33">
        <f t="shared" si="9"/>
        <v>24.621257085657827</v>
      </c>
      <c r="M75" s="33">
        <f>I75/E75*100</f>
        <v>22.384921157159262</v>
      </c>
      <c r="N75" s="33">
        <f>J75/F75*100</f>
        <v>22.539860417612342</v>
      </c>
      <c r="O75" s="30"/>
      <c r="P75" s="30"/>
      <c r="Q75" s="30"/>
      <c r="R75" s="30"/>
      <c r="S75" s="30"/>
      <c r="T75" s="30"/>
      <c r="U75" s="30"/>
      <c r="V75" s="30"/>
    </row>
    <row r="76" spans="1:22" s="8" customFormat="1" ht="15.75">
      <c r="A76" s="16"/>
      <c r="B76" s="17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15"/>
      <c r="P76" s="15"/>
      <c r="Q76" s="15"/>
      <c r="R76" s="15"/>
      <c r="S76" s="15"/>
      <c r="T76" s="15"/>
      <c r="U76" s="15"/>
      <c r="V76" s="15"/>
    </row>
    <row r="77" spans="1:22" s="8" customFormat="1" ht="15.75">
      <c r="A77" s="18"/>
      <c r="B77" s="22" t="s">
        <v>79</v>
      </c>
      <c r="C77" s="19"/>
      <c r="D77" s="1"/>
      <c r="E77" s="20"/>
      <c r="F77" s="20"/>
      <c r="G77" s="20"/>
      <c r="H77" s="20"/>
      <c r="I77" s="20"/>
      <c r="J77" s="20" t="s">
        <v>18</v>
      </c>
      <c r="K77" s="23" t="s">
        <v>80</v>
      </c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</row>
    <row r="78" spans="1:22" ht="15">
      <c r="A78" s="4"/>
      <c r="B78" s="4"/>
      <c r="C78" s="5"/>
      <c r="D78" s="5"/>
      <c r="E78" s="5"/>
      <c r="F78" s="5"/>
      <c r="G78" s="6"/>
      <c r="H78" s="6"/>
      <c r="I78" s="6"/>
      <c r="J78" s="6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:22" ht="15">
      <c r="A79" s="4"/>
      <c r="B79" s="4"/>
      <c r="C79" s="5"/>
      <c r="D79" s="5"/>
      <c r="E79" s="5"/>
      <c r="F79" s="5"/>
      <c r="G79" s="6"/>
      <c r="H79" s="6"/>
      <c r="I79" s="6"/>
      <c r="J79" s="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:22" ht="15">
      <c r="A80" s="4"/>
      <c r="B80" s="4"/>
      <c r="C80" s="5"/>
      <c r="D80" s="5"/>
      <c r="E80" s="5"/>
      <c r="F80" s="5"/>
      <c r="G80" s="6"/>
      <c r="H80" s="6"/>
      <c r="I80" s="6"/>
      <c r="J80" s="6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:10" ht="15">
      <c r="A81" s="4"/>
      <c r="B81" s="4"/>
      <c r="C81" s="5"/>
      <c r="D81" s="5"/>
      <c r="E81" s="5"/>
      <c r="F81" s="5"/>
      <c r="G81" s="6"/>
      <c r="H81" s="6"/>
      <c r="I81" s="6"/>
      <c r="J81" s="6"/>
    </row>
    <row r="82" spans="1:10" ht="15">
      <c r="A82" s="4"/>
      <c r="B82" s="4"/>
      <c r="C82" s="5"/>
      <c r="D82" s="5"/>
      <c r="E82" s="5"/>
      <c r="F82" s="5"/>
      <c r="G82" s="6"/>
      <c r="H82" s="6"/>
      <c r="I82" s="6"/>
      <c r="J82" s="6"/>
    </row>
    <row r="83" spans="1:10" ht="15">
      <c r="A83" s="4"/>
      <c r="B83" s="4"/>
      <c r="C83" s="5"/>
      <c r="D83" s="5"/>
      <c r="E83" s="5"/>
      <c r="F83" s="5"/>
      <c r="G83" s="6"/>
      <c r="H83" s="6"/>
      <c r="I83" s="6"/>
      <c r="J83" s="6"/>
    </row>
    <row r="84" spans="1:10" ht="15">
      <c r="A84" s="4"/>
      <c r="B84" s="4"/>
      <c r="C84" s="5"/>
      <c r="D84" s="5"/>
      <c r="E84" s="5"/>
      <c r="F84" s="5"/>
      <c r="G84" s="6"/>
      <c r="H84" s="6"/>
      <c r="I84" s="6"/>
      <c r="J84" s="6"/>
    </row>
    <row r="85" spans="1:10" ht="15">
      <c r="A85" s="4"/>
      <c r="B85" s="4"/>
      <c r="C85" s="5"/>
      <c r="D85" s="5"/>
      <c r="E85" s="5"/>
      <c r="F85" s="5"/>
      <c r="G85" s="6"/>
      <c r="H85" s="6"/>
      <c r="I85" s="6"/>
      <c r="J85" s="6"/>
    </row>
    <row r="86" spans="1:10" ht="15">
      <c r="A86" s="4"/>
      <c r="B86" s="4"/>
      <c r="C86" s="5"/>
      <c r="D86" s="5"/>
      <c r="E86" s="5"/>
      <c r="F86" s="5"/>
      <c r="G86" s="6"/>
      <c r="H86" s="6"/>
      <c r="I86" s="6"/>
      <c r="J86" s="6"/>
    </row>
    <row r="87" spans="1:10" ht="15">
      <c r="A87" s="4"/>
      <c r="B87" s="4"/>
      <c r="C87" s="5"/>
      <c r="D87" s="5"/>
      <c r="E87" s="5"/>
      <c r="F87" s="5"/>
      <c r="G87" s="6"/>
      <c r="H87" s="6"/>
      <c r="I87" s="6"/>
      <c r="J87" s="6"/>
    </row>
    <row r="88" spans="1:10" ht="15">
      <c r="A88" s="4"/>
      <c r="B88" s="4"/>
      <c r="C88" s="5"/>
      <c r="D88" s="5"/>
      <c r="E88" s="5"/>
      <c r="F88" s="5"/>
      <c r="G88" s="6"/>
      <c r="H88" s="6"/>
      <c r="I88" s="6"/>
      <c r="J88" s="6"/>
    </row>
    <row r="89" spans="1:10" ht="15">
      <c r="A89" s="4"/>
      <c r="B89" s="4"/>
      <c r="C89" s="5"/>
      <c r="D89" s="5"/>
      <c r="E89" s="5"/>
      <c r="F89" s="5"/>
      <c r="G89" s="6"/>
      <c r="H89" s="6"/>
      <c r="I89" s="6"/>
      <c r="J89" s="6"/>
    </row>
    <row r="90" spans="1:10" ht="15">
      <c r="A90" s="4"/>
      <c r="B90" s="4"/>
      <c r="C90" s="5"/>
      <c r="D90" s="5"/>
      <c r="E90" s="5"/>
      <c r="F90" s="5"/>
      <c r="G90" s="6"/>
      <c r="H90" s="6"/>
      <c r="I90" s="6"/>
      <c r="J90" s="6"/>
    </row>
    <row r="91" spans="1:10" ht="15">
      <c r="A91" s="4"/>
      <c r="B91" s="4"/>
      <c r="C91" s="5"/>
      <c r="D91" s="5"/>
      <c r="E91" s="5"/>
      <c r="F91" s="5"/>
      <c r="G91" s="6"/>
      <c r="H91" s="6"/>
      <c r="I91" s="6"/>
      <c r="J91" s="6"/>
    </row>
    <row r="92" spans="1:10" ht="15">
      <c r="A92" s="4"/>
      <c r="B92" s="4"/>
      <c r="C92" s="5"/>
      <c r="D92" s="5"/>
      <c r="E92" s="5"/>
      <c r="F92" s="5"/>
      <c r="G92" s="6"/>
      <c r="H92" s="6"/>
      <c r="I92" s="6"/>
      <c r="J92" s="6"/>
    </row>
    <row r="93" spans="1:10" ht="15">
      <c r="A93" s="4"/>
      <c r="B93" s="4"/>
      <c r="C93" s="5"/>
      <c r="D93" s="5"/>
      <c r="E93" s="5"/>
      <c r="F93" s="5"/>
      <c r="G93" s="6"/>
      <c r="H93" s="6"/>
      <c r="I93" s="6"/>
      <c r="J93" s="6"/>
    </row>
  </sheetData>
  <mergeCells count="24">
    <mergeCell ref="A75:B75"/>
    <mergeCell ref="H8:J8"/>
    <mergeCell ref="K8:K11"/>
    <mergeCell ref="L8:N8"/>
    <mergeCell ref="D9:D11"/>
    <mergeCell ref="E9:F9"/>
    <mergeCell ref="H9:H11"/>
    <mergeCell ref="I9:J9"/>
    <mergeCell ref="K2:M2"/>
    <mergeCell ref="A5:M5"/>
    <mergeCell ref="B6:L6"/>
    <mergeCell ref="A7:B11"/>
    <mergeCell ref="C7:F7"/>
    <mergeCell ref="G7:J7"/>
    <mergeCell ref="K7:N7"/>
    <mergeCell ref="I10:I11"/>
    <mergeCell ref="M10:M11"/>
    <mergeCell ref="C8:C11"/>
    <mergeCell ref="D8:F8"/>
    <mergeCell ref="G8:G11"/>
    <mergeCell ref="K3:M3"/>
    <mergeCell ref="L9:L11"/>
    <mergeCell ref="M9:N9"/>
    <mergeCell ref="E10:E11"/>
  </mergeCells>
  <pageMargins left="0.38" right="0.11811023622047245" top="0.19685039370078741" bottom="0.15748031496062992" header="0.19685039370078741" footer="0.15748031496062992"/>
  <pageSetup paperSize="9" scale="54" fitToHeight="4" orientation="landscape" horizontalDpi="120" verticalDpi="144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2015-04-07T07:02:30Z</cp:lastPrinted>
  <dcterms:created xsi:type="dcterms:W3CDTF">2005-07-06T12:29:33Z</dcterms:created>
  <dcterms:modified xsi:type="dcterms:W3CDTF">2015-04-07T10:58:19Z</dcterms:modified>
</cp:coreProperties>
</file>